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rabacuscom.sharepoint.com/sites/ChavezHuertaPreperatoryAcademy/Shared Documents/Budgets/2024 2025/24-25 Revised Budget/"/>
    </mc:Choice>
  </mc:AlternateContent>
  <xr:revisionPtr revIDLastSave="2" documentId="8_{1B6EFC00-CED5-47B8-89A5-C440CA6D4185}" xr6:coauthVersionLast="47" xr6:coauthVersionMax="47" xr10:uidLastSave="{E3E799C0-E3BA-461E-9971-14698071F2AD}"/>
  <bookViews>
    <workbookView xWindow="5445" yWindow="5775" windowWidth="20730" windowHeight="110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Summary'!$A$2:$F$197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" i="1" l="1"/>
  <c r="E199" i="1" s="1"/>
  <c r="D195" i="1"/>
  <c r="D199" i="1" s="1"/>
  <c r="C195" i="1"/>
  <c r="C199" i="1" s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E174" i="1"/>
  <c r="D174" i="1"/>
  <c r="C174" i="1"/>
  <c r="F173" i="1"/>
  <c r="F172" i="1"/>
  <c r="F171" i="1"/>
  <c r="F170" i="1"/>
  <c r="F169" i="1"/>
  <c r="F168" i="1"/>
  <c r="E163" i="1"/>
  <c r="D163" i="1"/>
  <c r="C163" i="1"/>
  <c r="F162" i="1"/>
  <c r="F161" i="1"/>
  <c r="F160" i="1"/>
  <c r="F159" i="1"/>
  <c r="F158" i="1"/>
  <c r="F157" i="1"/>
  <c r="E154" i="1"/>
  <c r="D154" i="1"/>
  <c r="C154" i="1"/>
  <c r="F153" i="1"/>
  <c r="F152" i="1"/>
  <c r="F151" i="1"/>
  <c r="F150" i="1"/>
  <c r="F149" i="1"/>
  <c r="F148" i="1"/>
  <c r="E143" i="1"/>
  <c r="D143" i="1"/>
  <c r="C143" i="1"/>
  <c r="F142" i="1"/>
  <c r="F141" i="1"/>
  <c r="F140" i="1"/>
  <c r="F139" i="1"/>
  <c r="F138" i="1"/>
  <c r="F137" i="1"/>
  <c r="E134" i="1"/>
  <c r="D134" i="1"/>
  <c r="C134" i="1"/>
  <c r="F133" i="1"/>
  <c r="F132" i="1"/>
  <c r="F131" i="1"/>
  <c r="F130" i="1"/>
  <c r="F129" i="1"/>
  <c r="F128" i="1"/>
  <c r="E125" i="1"/>
  <c r="D125" i="1"/>
  <c r="C125" i="1"/>
  <c r="F124" i="1"/>
  <c r="F123" i="1"/>
  <c r="F122" i="1"/>
  <c r="F121" i="1"/>
  <c r="F120" i="1"/>
  <c r="F119" i="1"/>
  <c r="E117" i="1"/>
  <c r="D117" i="1"/>
  <c r="C117" i="1"/>
  <c r="F116" i="1"/>
  <c r="F115" i="1"/>
  <c r="F114" i="1"/>
  <c r="F113" i="1"/>
  <c r="F112" i="1"/>
  <c r="F111" i="1"/>
  <c r="E108" i="1"/>
  <c r="D108" i="1"/>
  <c r="C108" i="1"/>
  <c r="F107" i="1"/>
  <c r="F106" i="1"/>
  <c r="F105" i="1"/>
  <c r="F104" i="1"/>
  <c r="F103" i="1"/>
  <c r="F102" i="1"/>
  <c r="E99" i="1"/>
  <c r="D99" i="1"/>
  <c r="C99" i="1"/>
  <c r="F98" i="1"/>
  <c r="F97" i="1"/>
  <c r="F96" i="1"/>
  <c r="F95" i="1"/>
  <c r="F94" i="1"/>
  <c r="F93" i="1"/>
  <c r="E90" i="1"/>
  <c r="D90" i="1"/>
  <c r="C90" i="1"/>
  <c r="F89" i="1"/>
  <c r="F88" i="1"/>
  <c r="F87" i="1"/>
  <c r="F86" i="1"/>
  <c r="F85" i="1"/>
  <c r="F84" i="1"/>
  <c r="E81" i="1"/>
  <c r="D81" i="1"/>
  <c r="C81" i="1"/>
  <c r="F80" i="1"/>
  <c r="F79" i="1"/>
  <c r="F78" i="1"/>
  <c r="F77" i="1"/>
  <c r="F76" i="1"/>
  <c r="F75" i="1"/>
  <c r="E73" i="1"/>
  <c r="D73" i="1"/>
  <c r="C73" i="1"/>
  <c r="F72" i="1"/>
  <c r="F71" i="1"/>
  <c r="F70" i="1"/>
  <c r="F69" i="1"/>
  <c r="F68" i="1"/>
  <c r="F67" i="1"/>
  <c r="E64" i="1"/>
  <c r="D64" i="1"/>
  <c r="C64" i="1"/>
  <c r="F63" i="1"/>
  <c r="F62" i="1"/>
  <c r="F61" i="1"/>
  <c r="F60" i="1"/>
  <c r="F59" i="1"/>
  <c r="F58" i="1"/>
  <c r="E55" i="1"/>
  <c r="D55" i="1"/>
  <c r="C55" i="1"/>
  <c r="F54" i="1"/>
  <c r="F53" i="1"/>
  <c r="F52" i="1"/>
  <c r="F51" i="1"/>
  <c r="F50" i="1"/>
  <c r="F49" i="1"/>
  <c r="E46" i="1"/>
  <c r="D46" i="1"/>
  <c r="C46" i="1"/>
  <c r="F45" i="1"/>
  <c r="F44" i="1"/>
  <c r="F43" i="1"/>
  <c r="F42" i="1"/>
  <c r="F41" i="1"/>
  <c r="F40" i="1"/>
  <c r="E37" i="1"/>
  <c r="D37" i="1"/>
  <c r="C37" i="1"/>
  <c r="F36" i="1"/>
  <c r="F35" i="1"/>
  <c r="F34" i="1"/>
  <c r="F33" i="1"/>
  <c r="F32" i="1"/>
  <c r="F31" i="1"/>
  <c r="E28" i="1"/>
  <c r="D28" i="1"/>
  <c r="C28" i="1"/>
  <c r="F27" i="1"/>
  <c r="F26" i="1"/>
  <c r="F25" i="1"/>
  <c r="F24" i="1"/>
  <c r="F23" i="1"/>
  <c r="F22" i="1"/>
  <c r="F16" i="1"/>
  <c r="F15" i="1"/>
  <c r="F14" i="1"/>
  <c r="E10" i="1"/>
  <c r="E12" i="1" s="1"/>
  <c r="E18" i="1" s="1"/>
  <c r="D10" i="1"/>
  <c r="D12" i="1" s="1"/>
  <c r="D18" i="1" s="1"/>
  <c r="C10" i="1"/>
  <c r="C12" i="1" s="1"/>
  <c r="C18" i="1" s="1"/>
  <c r="F9" i="1"/>
  <c r="F8" i="1"/>
  <c r="F7" i="1"/>
  <c r="F6" i="1"/>
  <c r="F3" i="1"/>
  <c r="F10" i="1" l="1"/>
  <c r="F12" i="1" s="1"/>
  <c r="F18" i="1" s="1"/>
  <c r="C145" i="1"/>
  <c r="C165" i="1" s="1"/>
  <c r="C176" i="1" s="1"/>
  <c r="C197" i="1" s="1"/>
  <c r="E145" i="1"/>
  <c r="E165" i="1" s="1"/>
  <c r="E176" i="1" s="1"/>
  <c r="E197" i="1" s="1"/>
  <c r="F28" i="1"/>
  <c r="F37" i="1"/>
  <c r="F55" i="1"/>
  <c r="F64" i="1"/>
  <c r="F73" i="1"/>
  <c r="F90" i="1"/>
  <c r="F99" i="1"/>
  <c r="F108" i="1"/>
  <c r="F125" i="1"/>
  <c r="F134" i="1"/>
  <c r="F143" i="1"/>
  <c r="F163" i="1"/>
  <c r="F195" i="1"/>
  <c r="F199" i="1" s="1"/>
  <c r="F154" i="1"/>
  <c r="F46" i="1"/>
  <c r="F81" i="1"/>
  <c r="F117" i="1"/>
  <c r="D145" i="1"/>
  <c r="D165" i="1" s="1"/>
  <c r="D176" i="1" s="1"/>
  <c r="D197" i="1" s="1"/>
  <c r="F174" i="1"/>
  <c r="F145" i="1" l="1"/>
  <c r="F165" i="1" s="1"/>
  <c r="F176" i="1" s="1"/>
  <c r="F197" i="1" s="1"/>
</calcChain>
</file>

<file path=xl/sharedStrings.xml><?xml version="1.0" encoding="utf-8"?>
<sst xmlns="http://schemas.openxmlformats.org/spreadsheetml/2006/main" count="309" uniqueCount="119">
  <si>
    <t>FY2024-2025 UNIFORM BUDGET SUMMARY</t>
  </si>
  <si>
    <t>CHAVEZ HUERTA</t>
  </si>
  <si>
    <t>Object
Source</t>
  </si>
  <si>
    <t>11
Charter School Fund</t>
  </si>
  <si>
    <t xml:space="preserve">23
Pupil Activity </t>
  </si>
  <si>
    <t>24
Full-Day Kindergarten Mill Levy Override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</si>
  <si>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</si>
  <si>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</si>
  <si>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</si>
  <si>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</si>
  <si>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</si>
  <si>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</si>
  <si>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</si>
  <si>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</si>
  <si>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</si>
  <si>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</si>
  <si>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</si>
  <si>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</si>
  <si>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</si>
  <si>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</si>
  <si>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</si>
  <si>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</si>
  <si>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</si>
  <si>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</si>
  <si>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</si>
  <si>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</si>
  <si>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</si>
  <si>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</si>
  <si>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</si>
  <si>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</si>
  <si>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</si>
  <si>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Benefits, including object 0280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</si>
  <si>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</si>
  <si>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</si>
  <si>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</si>
  <si>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</si>
  <si>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</si>
  <si>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</si>
  <si>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</si>
  <si>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</si>
  <si>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</si>
  <si>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</si>
  <si>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</si>
  <si>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</si>
  <si>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</si>
  <si>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</si>
  <si>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</si>
  <si>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</si>
  <si>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</si>
  <si>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</si>
  <si>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</si>
  <si>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</si>
  <si>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</si>
  <si>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</si>
  <si>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</si>
  <si>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</si>
  <si>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</si>
  <si>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</si>
  <si>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</si>
  <si>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</si>
  <si>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</si>
  <si>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</si>
  <si>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</si>
  <si>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</si>
  <si>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</si>
  <si>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</si>
  <si>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</si>
  <si>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</si>
  <si>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</si>
  <si>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</si>
  <si>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</si>
  <si>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N/A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</si>
  <si>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</si>
  <si>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</si>
  <si>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</si>
  <si>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</si>
  <si>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</si>
  <si>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</si>
  <si>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</si>
  <si>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</si>
  <si>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</si>
  <si>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</si>
  <si>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</si>
  <si>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</si>
  <si>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</si>
  <si>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</si>
  <si>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</si>
  <si>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(9900)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</si>
  <si>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</si>
  <si>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</si>
  <si>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</si>
  <si>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</si>
  <si>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</si>
  <si>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</si>
  <si>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</si>
  <si>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</si>
  <si>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</si>
  <si>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</si>
  <si>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</si>
  <si>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</si>
  <si>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</si>
  <si>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Total program reserve (9328)</t>
  </si>
  <si>
    <t>6728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</si>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</sst>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4" fillId="0" borderId="6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>
      <alignment horizontal="right"/>
    </xf>
    <xf numFmtId="41" fontId="1" fillId="0" borderId="8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37" fontId="1" fillId="2" borderId="10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4" xfId="0" applyNumberFormat="1" applyFont="1" applyFill="1" applyBorder="1"/>
    <xf numFmtId="41" fontId="3" fillId="2" borderId="11" xfId="0" applyNumberFormat="1" applyFont="1" applyFill="1" applyBorder="1"/>
    <xf numFmtId="37" fontId="1" fillId="2" borderId="10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 activeCell="F3" sqref="F3"/>
    </sheetView>
  </sheetViews>
  <sheetFormatPr defaultColWidth="9.33203125" defaultRowHeight="12.75" x14ac:dyDescent="0.2"/>
  <cols>
    <col min="1" max="1" width="47.6640625" style="8" customWidth="1"/>
    <col min="2" max="2" width="14" style="1" bestFit="1" customWidth="1"/>
    <col min="3" max="4" width="18.6640625" style="2" customWidth="1"/>
    <col min="5" max="5" width="18.6640625" style="2" hidden="1" customWidth="1"/>
    <col min="6" max="6" width="18.6640625" style="2" customWidth="1"/>
    <col min="7" max="7" width="9.33203125" style="3" customWidth="1"/>
    <col min="8" max="16384" width="9.33203125" style="3"/>
  </cols>
  <sheetData>
    <row r="1" spans="1:6" ht="13.5" thickBot="1" x14ac:dyDescent="0.25">
      <c r="A1" s="8" t="s">
        <v>0</v>
      </c>
    </row>
    <row r="2" spans="1:6" s="4" customFormat="1" ht="64.5" thickBot="1" x14ac:dyDescent="0.25">
      <c r="A2" s="31" t="s">
        <v>1</v>
      </c>
      <c r="B2" s="24" t="s">
        <v>2</v>
      </c>
      <c r="C2" s="23" t="s">
        <v>3</v>
      </c>
      <c r="D2" s="23" t="s">
        <v>4</v>
      </c>
      <c r="E2" s="23" t="s">
        <v>5</v>
      </c>
      <c r="F2" s="25" t="s">
        <v>6</v>
      </c>
    </row>
    <row r="3" spans="1:6" s="4" customFormat="1" ht="25.5" x14ac:dyDescent="0.2">
      <c r="A3" s="10" t="s">
        <v>7</v>
      </c>
      <c r="B3" s="5"/>
      <c r="C3" s="15">
        <v>2462329</v>
      </c>
      <c r="D3" s="15">
        <v>31410</v>
      </c>
      <c r="E3" s="15">
        <v>0</v>
      </c>
      <c r="F3" s="16">
        <f>SUM(C3:E3)</f>
        <v>2493739</v>
      </c>
    </row>
    <row r="4" spans="1:6" s="4" customFormat="1" ht="2.1" customHeight="1" x14ac:dyDescent="0.2">
      <c r="A4" s="10"/>
      <c r="B4" s="13"/>
      <c r="C4" s="17"/>
      <c r="D4" s="17"/>
      <c r="E4" s="17"/>
      <c r="F4" s="18"/>
    </row>
    <row r="5" spans="1:6" s="6" customFormat="1" x14ac:dyDescent="0.2">
      <c r="A5" s="10" t="s">
        <v>8</v>
      </c>
      <c r="B5" s="1"/>
      <c r="C5" s="15"/>
      <c r="D5" s="15"/>
      <c r="E5" s="15"/>
      <c r="F5" s="16"/>
    </row>
    <row r="6" spans="1:6" s="6" customFormat="1" x14ac:dyDescent="0.2">
      <c r="A6" s="11" t="s">
        <v>9</v>
      </c>
      <c r="B6" s="14" t="s">
        <v>10</v>
      </c>
      <c r="C6" s="15">
        <v>3052820</v>
      </c>
      <c r="D6" s="15">
        <v>37500</v>
      </c>
      <c r="E6" s="15">
        <v>0</v>
      </c>
      <c r="F6" s="16">
        <f>SUM(C6:E6)</f>
        <v>3090320</v>
      </c>
    </row>
    <row r="7" spans="1:6" s="6" customFormat="1" x14ac:dyDescent="0.2">
      <c r="A7" s="11" t="s">
        <v>11</v>
      </c>
      <c r="B7" s="14" t="s">
        <v>12</v>
      </c>
      <c r="C7" s="15">
        <v>0</v>
      </c>
      <c r="D7" s="15">
        <v>0</v>
      </c>
      <c r="E7" s="15">
        <v>0</v>
      </c>
      <c r="F7" s="16">
        <f>SUM(C7:E7)</f>
        <v>0</v>
      </c>
    </row>
    <row r="8" spans="1:6" s="6" customFormat="1" x14ac:dyDescent="0.2">
      <c r="A8" s="11" t="s">
        <v>13</v>
      </c>
      <c r="B8" s="14" t="s">
        <v>14</v>
      </c>
      <c r="C8" s="15">
        <v>815592.77</v>
      </c>
      <c r="D8" s="15">
        <v>0</v>
      </c>
      <c r="E8" s="15">
        <v>0</v>
      </c>
      <c r="F8" s="16">
        <f>SUM(C8:E8)</f>
        <v>815592.77</v>
      </c>
    </row>
    <row r="9" spans="1:6" s="6" customFormat="1" x14ac:dyDescent="0.2">
      <c r="A9" s="11" t="s">
        <v>15</v>
      </c>
      <c r="B9" s="14" t="s">
        <v>16</v>
      </c>
      <c r="C9" s="15">
        <v>1052330.44</v>
      </c>
      <c r="D9" s="15">
        <v>0</v>
      </c>
      <c r="E9" s="15">
        <v>0</v>
      </c>
      <c r="F9" s="16">
        <f>SUM(C9:E9)</f>
        <v>1052330.44</v>
      </c>
    </row>
    <row r="10" spans="1:6" s="6" customFormat="1" x14ac:dyDescent="0.2">
      <c r="A10" s="26" t="s">
        <v>17</v>
      </c>
      <c r="B10" s="27"/>
      <c r="C10" s="28">
        <f t="shared" ref="C10:F10" si="0">SUM(C6:C9)</f>
        <v>4920743.21</v>
      </c>
      <c r="D10" s="28">
        <f t="shared" si="0"/>
        <v>37500</v>
      </c>
      <c r="E10" s="28">
        <f t="shared" si="0"/>
        <v>0</v>
      </c>
      <c r="F10" s="29">
        <f t="shared" si="0"/>
        <v>4958243.21</v>
      </c>
    </row>
    <row r="11" spans="1:6" s="6" customFormat="1" ht="2.1" customHeight="1" x14ac:dyDescent="0.2">
      <c r="A11" s="10"/>
      <c r="B11" s="1"/>
      <c r="C11" s="19"/>
      <c r="D11" s="19"/>
      <c r="E11" s="19"/>
      <c r="F11" s="16"/>
    </row>
    <row r="12" spans="1:6" s="6" customFormat="1" ht="25.5" x14ac:dyDescent="0.2">
      <c r="A12" s="26" t="s">
        <v>18</v>
      </c>
      <c r="B12" s="27"/>
      <c r="C12" s="28">
        <f t="shared" ref="C12:F12" si="1">C3+C10</f>
        <v>7383072.21</v>
      </c>
      <c r="D12" s="28">
        <f t="shared" si="1"/>
        <v>68910</v>
      </c>
      <c r="E12" s="28">
        <f t="shared" si="1"/>
        <v>0</v>
      </c>
      <c r="F12" s="29">
        <f t="shared" si="1"/>
        <v>7451982.21</v>
      </c>
    </row>
    <row r="13" spans="1:6" s="6" customFormat="1" ht="2.1" customHeight="1" x14ac:dyDescent="0.2">
      <c r="A13" s="10" t="s">
        <v>19</v>
      </c>
      <c r="B13" s="1"/>
      <c r="C13" s="19"/>
      <c r="D13" s="19"/>
      <c r="E13" s="19"/>
      <c r="F13" s="16"/>
    </row>
    <row r="14" spans="1:6" s="6" customFormat="1" ht="25.5" x14ac:dyDescent="0.2">
      <c r="A14" s="12" t="s">
        <v>20</v>
      </c>
      <c r="B14" s="14" t="s">
        <v>21</v>
      </c>
      <c r="C14" s="20">
        <v>9729138.0999999996</v>
      </c>
      <c r="D14" s="20">
        <v>0</v>
      </c>
      <c r="E14" s="20">
        <v>0</v>
      </c>
      <c r="F14" s="16">
        <f>SUM(C14:E14)</f>
        <v>9729138.0999999996</v>
      </c>
    </row>
    <row r="15" spans="1:6" s="6" customFormat="1" x14ac:dyDescent="0.2">
      <c r="A15" s="12" t="s">
        <v>22</v>
      </c>
      <c r="B15" s="14" t="s">
        <v>23</v>
      </c>
      <c r="C15" s="15">
        <v>-115000</v>
      </c>
      <c r="D15" s="15">
        <v>115000</v>
      </c>
      <c r="E15" s="15">
        <v>0</v>
      </c>
      <c r="F15" s="16">
        <f>SUM(C15:E15)</f>
        <v>0</v>
      </c>
    </row>
    <row r="16" spans="1:6" s="6" customFormat="1" ht="38.25" x14ac:dyDescent="0.2">
      <c r="A16" s="12" t="s">
        <v>24</v>
      </c>
      <c r="B16" s="14" t="s">
        <v>25</v>
      </c>
      <c r="C16" s="15">
        <v>0</v>
      </c>
      <c r="D16" s="15">
        <v>0</v>
      </c>
      <c r="E16" s="15">
        <v>0</v>
      </c>
      <c r="F16" s="16">
        <f>SUM(C16:E16)</f>
        <v>0</v>
      </c>
    </row>
    <row r="17" spans="1:6" s="6" customFormat="1" ht="2.1" customHeight="1" x14ac:dyDescent="0.2">
      <c r="A17" s="10"/>
      <c r="B17" s="1"/>
      <c r="C17" s="19"/>
      <c r="D17" s="19"/>
      <c r="E17" s="19"/>
      <c r="F17" s="16"/>
    </row>
    <row r="18" spans="1:6" s="6" customFormat="1" ht="38.25" x14ac:dyDescent="0.2">
      <c r="A18" s="26" t="s">
        <v>26</v>
      </c>
      <c r="B18" s="27"/>
      <c r="C18" s="28">
        <f t="shared" ref="C18:F18" si="2">C12+C14+C15+C16</f>
        <v>16997210.309999999</v>
      </c>
      <c r="D18" s="28">
        <f t="shared" si="2"/>
        <v>183910</v>
      </c>
      <c r="E18" s="28">
        <f t="shared" si="2"/>
        <v>0</v>
      </c>
      <c r="F18" s="29">
        <f t="shared" si="2"/>
        <v>17181120.309999999</v>
      </c>
    </row>
    <row r="19" spans="1:6" s="6" customFormat="1" ht="2.1" customHeight="1" x14ac:dyDescent="0.2">
      <c r="A19" s="10"/>
      <c r="B19" s="1"/>
      <c r="C19" s="19"/>
      <c r="D19" s="19"/>
      <c r="E19" s="19"/>
      <c r="F19" s="16"/>
    </row>
    <row r="20" spans="1:6" s="6" customFormat="1" x14ac:dyDescent="0.2">
      <c r="A20" s="10" t="s">
        <v>27</v>
      </c>
      <c r="B20" s="1"/>
      <c r="C20" s="19"/>
      <c r="D20" s="19"/>
      <c r="E20" s="19"/>
      <c r="F20" s="16"/>
    </row>
    <row r="21" spans="1:6" s="6" customFormat="1" x14ac:dyDescent="0.2">
      <c r="A21" s="10" t="s">
        <v>28</v>
      </c>
      <c r="B21" s="1"/>
      <c r="C21" s="19"/>
      <c r="D21" s="19"/>
      <c r="E21" s="19"/>
      <c r="F21" s="16"/>
    </row>
    <row r="22" spans="1:6" s="6" customFormat="1" x14ac:dyDescent="0.2">
      <c r="A22" s="11" t="s">
        <v>29</v>
      </c>
      <c r="B22" s="14" t="s">
        <v>30</v>
      </c>
      <c r="C22" s="15">
        <v>2743096.93</v>
      </c>
      <c r="D22" s="15">
        <v>76820</v>
      </c>
      <c r="E22" s="15">
        <v>0</v>
      </c>
      <c r="F22" s="16">
        <f t="shared" ref="F22:F27" si="3">SUM(C22:E22)</f>
        <v>2819916.93</v>
      </c>
    </row>
    <row r="23" spans="1:6" s="6" customFormat="1" x14ac:dyDescent="0.2">
      <c r="A23" s="11" t="s">
        <v>31</v>
      </c>
      <c r="B23" s="14" t="s">
        <v>32</v>
      </c>
      <c r="C23" s="15">
        <v>621395.98</v>
      </c>
      <c r="D23" s="15">
        <v>18949.73</v>
      </c>
      <c r="E23" s="15">
        <v>0</v>
      </c>
      <c r="F23" s="16">
        <f t="shared" si="3"/>
        <v>640345.71</v>
      </c>
    </row>
    <row r="24" spans="1:6" s="6" customFormat="1" ht="25.5" x14ac:dyDescent="0.2">
      <c r="A24" s="11" t="s">
        <v>33</v>
      </c>
      <c r="B24" s="14" t="s">
        <v>34</v>
      </c>
      <c r="C24" s="15">
        <v>330224.5</v>
      </c>
      <c r="D24" s="15">
        <v>12565.16</v>
      </c>
      <c r="E24" s="15">
        <v>0</v>
      </c>
      <c r="F24" s="16">
        <f t="shared" si="3"/>
        <v>342789.66</v>
      </c>
    </row>
    <row r="25" spans="1:6" s="6" customFormat="1" x14ac:dyDescent="0.2">
      <c r="A25" s="11" t="s">
        <v>35</v>
      </c>
      <c r="B25" s="14" t="s">
        <v>36</v>
      </c>
      <c r="C25" s="15">
        <v>162599.84</v>
      </c>
      <c r="D25" s="15">
        <v>38767.769999999997</v>
      </c>
      <c r="E25" s="15">
        <v>0</v>
      </c>
      <c r="F25" s="16">
        <f t="shared" si="3"/>
        <v>201367.61</v>
      </c>
    </row>
    <row r="26" spans="1:6" s="6" customFormat="1" x14ac:dyDescent="0.2">
      <c r="A26" s="11" t="s">
        <v>37</v>
      </c>
      <c r="B26" s="14" t="s">
        <v>38</v>
      </c>
      <c r="C26" s="15">
        <v>0</v>
      </c>
      <c r="D26" s="15">
        <v>0</v>
      </c>
      <c r="E26" s="15">
        <v>0</v>
      </c>
      <c r="F26" s="16">
        <f t="shared" si="3"/>
        <v>0</v>
      </c>
    </row>
    <row r="27" spans="1:6" s="6" customFormat="1" x14ac:dyDescent="0.2">
      <c r="A27" s="11" t="s">
        <v>39</v>
      </c>
      <c r="B27" s="14" t="s">
        <v>40</v>
      </c>
      <c r="C27" s="15">
        <v>7000</v>
      </c>
      <c r="D27" s="15">
        <v>10134</v>
      </c>
      <c r="E27" s="15">
        <v>0</v>
      </c>
      <c r="F27" s="16">
        <f t="shared" si="3"/>
        <v>17134</v>
      </c>
    </row>
    <row r="28" spans="1:6" s="6" customFormat="1" x14ac:dyDescent="0.2">
      <c r="A28" s="30" t="s">
        <v>41</v>
      </c>
      <c r="B28" s="27"/>
      <c r="C28" s="28">
        <f t="shared" ref="C28:F28" si="4">SUM(C22:C27)</f>
        <v>3864317.25</v>
      </c>
      <c r="D28" s="28">
        <f t="shared" si="4"/>
        <v>157236.66</v>
      </c>
      <c r="E28" s="28">
        <f t="shared" si="4"/>
        <v>0</v>
      </c>
      <c r="F28" s="29">
        <f t="shared" si="4"/>
        <v>4021553.91</v>
      </c>
    </row>
    <row r="29" spans="1:6" s="6" customFormat="1" x14ac:dyDescent="0.2">
      <c r="A29" s="10" t="s">
        <v>42</v>
      </c>
      <c r="B29" s="1"/>
      <c r="C29" s="19"/>
      <c r="D29" s="19"/>
      <c r="E29" s="19"/>
      <c r="F29" s="16"/>
    </row>
    <row r="30" spans="1:6" s="6" customFormat="1" x14ac:dyDescent="0.2">
      <c r="A30" s="10" t="s">
        <v>43</v>
      </c>
      <c r="B30" s="1"/>
      <c r="C30" s="19"/>
      <c r="D30" s="19"/>
      <c r="E30" s="19"/>
      <c r="F30" s="16"/>
    </row>
    <row r="31" spans="1:6" s="6" customFormat="1" x14ac:dyDescent="0.2">
      <c r="A31" s="11" t="s">
        <v>29</v>
      </c>
      <c r="B31" s="14" t="s">
        <v>30</v>
      </c>
      <c r="C31" s="15">
        <v>563467.21</v>
      </c>
      <c r="D31" s="15">
        <v>0</v>
      </c>
      <c r="E31" s="15">
        <v>0</v>
      </c>
      <c r="F31" s="16">
        <f t="shared" ref="F31:F36" si="5">SUM(C31:E31)</f>
        <v>563467.21</v>
      </c>
    </row>
    <row r="32" spans="1:6" s="6" customFormat="1" x14ac:dyDescent="0.2">
      <c r="A32" s="11" t="s">
        <v>31</v>
      </c>
      <c r="B32" s="14" t="s">
        <v>32</v>
      </c>
      <c r="C32" s="15">
        <v>196619.29</v>
      </c>
      <c r="D32" s="15">
        <v>0</v>
      </c>
      <c r="E32" s="15">
        <v>0</v>
      </c>
      <c r="F32" s="16">
        <f t="shared" si="5"/>
        <v>196619.29</v>
      </c>
    </row>
    <row r="33" spans="1:6" s="6" customFormat="1" ht="25.5" x14ac:dyDescent="0.2">
      <c r="A33" s="11" t="s">
        <v>33</v>
      </c>
      <c r="B33" s="14" t="s">
        <v>34</v>
      </c>
      <c r="C33" s="15">
        <v>27173.19</v>
      </c>
      <c r="D33" s="15">
        <v>0</v>
      </c>
      <c r="E33" s="15">
        <v>0</v>
      </c>
      <c r="F33" s="16">
        <f t="shared" si="5"/>
        <v>27173.19</v>
      </c>
    </row>
    <row r="34" spans="1:6" s="6" customFormat="1" x14ac:dyDescent="0.2">
      <c r="A34" s="11" t="s">
        <v>35</v>
      </c>
      <c r="B34" s="14" t="s">
        <v>36</v>
      </c>
      <c r="C34" s="15">
        <v>14350</v>
      </c>
      <c r="D34" s="15">
        <v>0</v>
      </c>
      <c r="E34" s="15">
        <v>0</v>
      </c>
      <c r="F34" s="16">
        <f t="shared" si="5"/>
        <v>14350</v>
      </c>
    </row>
    <row r="35" spans="1:6" s="6" customFormat="1" x14ac:dyDescent="0.2">
      <c r="A35" s="11" t="s">
        <v>37</v>
      </c>
      <c r="B35" s="14" t="s">
        <v>38</v>
      </c>
      <c r="C35" s="15">
        <v>0</v>
      </c>
      <c r="D35" s="15">
        <v>0</v>
      </c>
      <c r="E35" s="15">
        <v>0</v>
      </c>
      <c r="F35" s="16">
        <f t="shared" si="5"/>
        <v>0</v>
      </c>
    </row>
    <row r="36" spans="1:6" s="6" customFormat="1" x14ac:dyDescent="0.2">
      <c r="A36" s="11" t="s">
        <v>39</v>
      </c>
      <c r="B36" s="14" t="s">
        <v>40</v>
      </c>
      <c r="C36" s="15">
        <v>0</v>
      </c>
      <c r="D36" s="15">
        <v>0</v>
      </c>
      <c r="E36" s="15">
        <v>0</v>
      </c>
      <c r="F36" s="16">
        <f t="shared" si="5"/>
        <v>0</v>
      </c>
    </row>
    <row r="37" spans="1:6" s="6" customFormat="1" x14ac:dyDescent="0.2">
      <c r="A37" s="30" t="s">
        <v>44</v>
      </c>
      <c r="B37" s="27"/>
      <c r="C37" s="28">
        <f t="shared" ref="C37:F37" si="6">SUM(C31:C36)</f>
        <v>801609.69</v>
      </c>
      <c r="D37" s="28">
        <f t="shared" si="6"/>
        <v>0</v>
      </c>
      <c r="E37" s="28">
        <f t="shared" si="6"/>
        <v>0</v>
      </c>
      <c r="F37" s="29">
        <f t="shared" si="6"/>
        <v>801609.69</v>
      </c>
    </row>
    <row r="38" spans="1:6" s="6" customFormat="1" ht="2.1" customHeight="1" x14ac:dyDescent="0.2">
      <c r="A38" s="10"/>
      <c r="B38" s="1"/>
      <c r="C38" s="19"/>
      <c r="D38" s="19"/>
      <c r="E38" s="19"/>
      <c r="F38" s="16"/>
    </row>
    <row r="39" spans="1:6" s="6" customFormat="1" x14ac:dyDescent="0.2">
      <c r="A39" s="10" t="s">
        <v>45</v>
      </c>
      <c r="B39" s="1"/>
      <c r="C39" s="19"/>
      <c r="D39" s="19"/>
      <c r="E39" s="19"/>
      <c r="F39" s="16"/>
    </row>
    <row r="40" spans="1:6" s="6" customFormat="1" x14ac:dyDescent="0.2">
      <c r="A40" s="11" t="s">
        <v>29</v>
      </c>
      <c r="B40" s="14" t="s">
        <v>30</v>
      </c>
      <c r="C40" s="15">
        <v>90318</v>
      </c>
      <c r="D40" s="15">
        <v>0</v>
      </c>
      <c r="E40" s="15">
        <v>0</v>
      </c>
      <c r="F40" s="16">
        <f t="shared" ref="F40:F45" si="7">SUM(C40:E40)</f>
        <v>90318</v>
      </c>
    </row>
    <row r="41" spans="1:6" s="6" customFormat="1" x14ac:dyDescent="0.2">
      <c r="A41" s="11" t="s">
        <v>31</v>
      </c>
      <c r="B41" s="14" t="s">
        <v>32</v>
      </c>
      <c r="C41" s="15">
        <v>18060.150000000001</v>
      </c>
      <c r="D41" s="15">
        <v>0</v>
      </c>
      <c r="E41" s="15">
        <v>0</v>
      </c>
      <c r="F41" s="16">
        <f t="shared" si="7"/>
        <v>18060.150000000001</v>
      </c>
    </row>
    <row r="42" spans="1:6" s="6" customFormat="1" ht="25.5" x14ac:dyDescent="0.2">
      <c r="A42" s="11" t="s">
        <v>33</v>
      </c>
      <c r="B42" s="14" t="s">
        <v>34</v>
      </c>
      <c r="C42" s="15">
        <v>127884</v>
      </c>
      <c r="D42" s="15">
        <v>0</v>
      </c>
      <c r="E42" s="15">
        <v>0</v>
      </c>
      <c r="F42" s="16">
        <f t="shared" si="7"/>
        <v>127884</v>
      </c>
    </row>
    <row r="43" spans="1:6" s="6" customFormat="1" x14ac:dyDescent="0.2">
      <c r="A43" s="11" t="s">
        <v>35</v>
      </c>
      <c r="B43" s="14" t="s">
        <v>36</v>
      </c>
      <c r="C43" s="15">
        <v>2500</v>
      </c>
      <c r="D43" s="15">
        <v>0</v>
      </c>
      <c r="E43" s="15">
        <v>0</v>
      </c>
      <c r="F43" s="16">
        <f t="shared" si="7"/>
        <v>2500</v>
      </c>
    </row>
    <row r="44" spans="1:6" s="6" customFormat="1" x14ac:dyDescent="0.2">
      <c r="A44" s="11" t="s">
        <v>37</v>
      </c>
      <c r="B44" s="14" t="s">
        <v>38</v>
      </c>
      <c r="C44" s="15">
        <v>0</v>
      </c>
      <c r="D44" s="15">
        <v>0</v>
      </c>
      <c r="E44" s="15">
        <v>0</v>
      </c>
      <c r="F44" s="16">
        <f t="shared" si="7"/>
        <v>0</v>
      </c>
    </row>
    <row r="45" spans="1:6" s="6" customFormat="1" x14ac:dyDescent="0.2">
      <c r="A45" s="11" t="s">
        <v>39</v>
      </c>
      <c r="B45" s="14" t="s">
        <v>40</v>
      </c>
      <c r="C45" s="15">
        <v>0</v>
      </c>
      <c r="D45" s="15">
        <v>0</v>
      </c>
      <c r="E45" s="15">
        <v>0</v>
      </c>
      <c r="F45" s="16">
        <f t="shared" si="7"/>
        <v>0</v>
      </c>
    </row>
    <row r="46" spans="1:6" s="6" customFormat="1" x14ac:dyDescent="0.2">
      <c r="A46" s="30" t="s">
        <v>46</v>
      </c>
      <c r="B46" s="27"/>
      <c r="C46" s="28">
        <f t="shared" ref="C46:F46" si="8">SUM(C40:C45)</f>
        <v>238762.15</v>
      </c>
      <c r="D46" s="28">
        <f t="shared" si="8"/>
        <v>0</v>
      </c>
      <c r="E46" s="28">
        <f t="shared" si="8"/>
        <v>0</v>
      </c>
      <c r="F46" s="29">
        <f t="shared" si="8"/>
        <v>238762.15</v>
      </c>
    </row>
    <row r="47" spans="1:6" s="6" customFormat="1" ht="2.1" customHeight="1" x14ac:dyDescent="0.2">
      <c r="A47" s="10"/>
      <c r="B47" s="1"/>
      <c r="C47" s="19"/>
      <c r="D47" s="19"/>
      <c r="E47" s="19"/>
      <c r="F47" s="16"/>
    </row>
    <row r="48" spans="1:6" s="6" customFormat="1" ht="25.5" x14ac:dyDescent="0.2">
      <c r="A48" s="10" t="s">
        <v>47</v>
      </c>
      <c r="B48" s="1"/>
      <c r="C48" s="19"/>
      <c r="D48" s="19"/>
      <c r="E48" s="19"/>
      <c r="F48" s="16"/>
    </row>
    <row r="49" spans="1:6" s="6" customFormat="1" x14ac:dyDescent="0.2">
      <c r="A49" s="11" t="s">
        <v>29</v>
      </c>
      <c r="B49" s="14" t="s">
        <v>30</v>
      </c>
      <c r="C49" s="15">
        <v>202388</v>
      </c>
      <c r="D49" s="15">
        <v>0</v>
      </c>
      <c r="E49" s="15">
        <v>0</v>
      </c>
      <c r="F49" s="16">
        <f t="shared" ref="F49:F54" si="9">SUM(C49:E49)</f>
        <v>202388</v>
      </c>
    </row>
    <row r="50" spans="1:6" s="6" customFormat="1" x14ac:dyDescent="0.2">
      <c r="A50" s="11" t="s">
        <v>31</v>
      </c>
      <c r="B50" s="14" t="s">
        <v>32</v>
      </c>
      <c r="C50" s="15">
        <v>48966.15</v>
      </c>
      <c r="D50" s="15">
        <v>0</v>
      </c>
      <c r="E50" s="15">
        <v>0</v>
      </c>
      <c r="F50" s="16">
        <f t="shared" si="9"/>
        <v>48966.15</v>
      </c>
    </row>
    <row r="51" spans="1:6" s="6" customFormat="1" ht="25.5" x14ac:dyDescent="0.2">
      <c r="A51" s="11" t="s">
        <v>33</v>
      </c>
      <c r="B51" s="14" t="s">
        <v>34</v>
      </c>
      <c r="C51" s="15">
        <v>587508.56999999995</v>
      </c>
      <c r="D51" s="15">
        <v>0</v>
      </c>
      <c r="E51" s="15">
        <v>0</v>
      </c>
      <c r="F51" s="16">
        <f t="shared" si="9"/>
        <v>587508.56999999995</v>
      </c>
    </row>
    <row r="52" spans="1:6" s="6" customFormat="1" x14ac:dyDescent="0.2">
      <c r="A52" s="11" t="s">
        <v>35</v>
      </c>
      <c r="B52" s="14" t="s">
        <v>36</v>
      </c>
      <c r="C52" s="15">
        <v>2800</v>
      </c>
      <c r="D52" s="15">
        <v>0</v>
      </c>
      <c r="E52" s="15">
        <v>0</v>
      </c>
      <c r="F52" s="16">
        <f t="shared" si="9"/>
        <v>2800</v>
      </c>
    </row>
    <row r="53" spans="1:6" s="6" customFormat="1" x14ac:dyDescent="0.2">
      <c r="A53" s="11" t="s">
        <v>37</v>
      </c>
      <c r="B53" s="14" t="s">
        <v>38</v>
      </c>
      <c r="C53" s="15">
        <v>0</v>
      </c>
      <c r="D53" s="15">
        <v>0</v>
      </c>
      <c r="E53" s="15">
        <v>0</v>
      </c>
      <c r="F53" s="16">
        <f t="shared" si="9"/>
        <v>0</v>
      </c>
    </row>
    <row r="54" spans="1:6" s="6" customFormat="1" x14ac:dyDescent="0.2">
      <c r="A54" s="11" t="s">
        <v>39</v>
      </c>
      <c r="B54" s="14" t="s">
        <v>40</v>
      </c>
      <c r="C54" s="15">
        <v>20000</v>
      </c>
      <c r="D54" s="15">
        <v>0</v>
      </c>
      <c r="E54" s="15">
        <v>0</v>
      </c>
      <c r="F54" s="16">
        <f t="shared" si="9"/>
        <v>20000</v>
      </c>
    </row>
    <row r="55" spans="1:6" s="6" customFormat="1" x14ac:dyDescent="0.2">
      <c r="A55" s="30" t="s">
        <v>48</v>
      </c>
      <c r="B55" s="27"/>
      <c r="C55" s="28">
        <f t="shared" ref="C55:F55" si="10">SUM(C49:C54)</f>
        <v>861662.71999999997</v>
      </c>
      <c r="D55" s="28">
        <f t="shared" si="10"/>
        <v>0</v>
      </c>
      <c r="E55" s="28">
        <f t="shared" si="10"/>
        <v>0</v>
      </c>
      <c r="F55" s="29">
        <f t="shared" si="10"/>
        <v>861662.71999999997</v>
      </c>
    </row>
    <row r="56" spans="1:6" s="6" customFormat="1" ht="2.1" customHeight="1" x14ac:dyDescent="0.2">
      <c r="A56" s="10"/>
      <c r="B56" s="1"/>
      <c r="C56" s="19"/>
      <c r="D56" s="19"/>
      <c r="E56" s="19"/>
      <c r="F56" s="16"/>
    </row>
    <row r="57" spans="1:6" s="6" customFormat="1" x14ac:dyDescent="0.2">
      <c r="A57" s="10" t="s">
        <v>49</v>
      </c>
      <c r="B57" s="1"/>
      <c r="C57" s="19"/>
      <c r="D57" s="19"/>
      <c r="E57" s="19"/>
      <c r="F57" s="16"/>
    </row>
    <row r="58" spans="1:6" s="6" customFormat="1" x14ac:dyDescent="0.2">
      <c r="A58" s="11" t="s">
        <v>29</v>
      </c>
      <c r="B58" s="14" t="s">
        <v>30</v>
      </c>
      <c r="C58" s="15">
        <v>509468.57</v>
      </c>
      <c r="D58" s="15">
        <v>0</v>
      </c>
      <c r="E58" s="15">
        <v>0</v>
      </c>
      <c r="F58" s="16">
        <f t="shared" ref="F58:F63" si="11">SUM(C58:E58)</f>
        <v>509468.57</v>
      </c>
    </row>
    <row r="59" spans="1:6" s="6" customFormat="1" x14ac:dyDescent="0.2">
      <c r="A59" s="11" t="s">
        <v>31</v>
      </c>
      <c r="B59" s="14" t="s">
        <v>32</v>
      </c>
      <c r="C59" s="15">
        <v>95788.24</v>
      </c>
      <c r="D59" s="15">
        <v>0</v>
      </c>
      <c r="E59" s="15">
        <v>0</v>
      </c>
      <c r="F59" s="16">
        <f t="shared" si="11"/>
        <v>95788.24</v>
      </c>
    </row>
    <row r="60" spans="1:6" s="6" customFormat="1" ht="25.5" x14ac:dyDescent="0.2">
      <c r="A60" s="11" t="s">
        <v>33</v>
      </c>
      <c r="B60" s="14" t="s">
        <v>34</v>
      </c>
      <c r="C60" s="15">
        <v>2000</v>
      </c>
      <c r="D60" s="15">
        <v>0</v>
      </c>
      <c r="E60" s="15">
        <v>0</v>
      </c>
      <c r="F60" s="16">
        <f t="shared" si="11"/>
        <v>2000</v>
      </c>
    </row>
    <row r="61" spans="1:6" s="6" customFormat="1" x14ac:dyDescent="0.2">
      <c r="A61" s="11" t="s">
        <v>35</v>
      </c>
      <c r="B61" s="14" t="s">
        <v>36</v>
      </c>
      <c r="C61" s="15">
        <v>14500</v>
      </c>
      <c r="D61" s="15">
        <v>0</v>
      </c>
      <c r="E61" s="15">
        <v>0</v>
      </c>
      <c r="F61" s="16">
        <f t="shared" si="11"/>
        <v>14500</v>
      </c>
    </row>
    <row r="62" spans="1:6" s="6" customFormat="1" x14ac:dyDescent="0.2">
      <c r="A62" s="11" t="s">
        <v>37</v>
      </c>
      <c r="B62" s="14" t="s">
        <v>38</v>
      </c>
      <c r="C62" s="15">
        <v>0</v>
      </c>
      <c r="D62" s="15">
        <v>0</v>
      </c>
      <c r="E62" s="15">
        <v>0</v>
      </c>
      <c r="F62" s="16">
        <f t="shared" si="11"/>
        <v>0</v>
      </c>
    </row>
    <row r="63" spans="1:6" s="6" customFormat="1" x14ac:dyDescent="0.2">
      <c r="A63" s="11" t="s">
        <v>39</v>
      </c>
      <c r="B63" s="14" t="s">
        <v>40</v>
      </c>
      <c r="C63" s="15">
        <v>0</v>
      </c>
      <c r="D63" s="15">
        <v>0</v>
      </c>
      <c r="E63" s="15">
        <v>0</v>
      </c>
      <c r="F63" s="16">
        <f t="shared" si="11"/>
        <v>0</v>
      </c>
    </row>
    <row r="64" spans="1:6" s="6" customFormat="1" x14ac:dyDescent="0.2">
      <c r="A64" s="30" t="s">
        <v>48</v>
      </c>
      <c r="B64" s="27"/>
      <c r="C64" s="28">
        <f t="shared" ref="C64:F64" si="12">SUM(C58:C63)</f>
        <v>621756.81000000006</v>
      </c>
      <c r="D64" s="28">
        <f t="shared" si="12"/>
        <v>0</v>
      </c>
      <c r="E64" s="28">
        <f t="shared" si="12"/>
        <v>0</v>
      </c>
      <c r="F64" s="29">
        <f t="shared" si="12"/>
        <v>621756.81000000006</v>
      </c>
    </row>
    <row r="65" spans="1:6" s="6" customFormat="1" ht="2.1" customHeight="1" x14ac:dyDescent="0.2">
      <c r="A65" s="10"/>
      <c r="B65" s="1"/>
      <c r="C65" s="19"/>
      <c r="D65" s="19"/>
      <c r="E65" s="19"/>
      <c r="F65" s="16"/>
    </row>
    <row r="66" spans="1:6" s="6" customFormat="1" ht="25.5" x14ac:dyDescent="0.2">
      <c r="A66" s="10" t="s">
        <v>50</v>
      </c>
      <c r="B66" s="1"/>
      <c r="C66" s="19"/>
      <c r="D66" s="19"/>
      <c r="E66" s="19"/>
      <c r="F66" s="16"/>
    </row>
    <row r="67" spans="1:6" s="6" customFormat="1" x14ac:dyDescent="0.2">
      <c r="A67" s="11" t="s">
        <v>29</v>
      </c>
      <c r="B67" s="14" t="s">
        <v>30</v>
      </c>
      <c r="C67" s="15">
        <v>32600.02</v>
      </c>
      <c r="D67" s="15">
        <v>0</v>
      </c>
      <c r="E67" s="15">
        <v>0</v>
      </c>
      <c r="F67" s="16">
        <f t="shared" ref="F67:F72" si="13">SUM(C67:E67)</f>
        <v>32600.02</v>
      </c>
    </row>
    <row r="68" spans="1:6" s="6" customFormat="1" x14ac:dyDescent="0.2">
      <c r="A68" s="11" t="s">
        <v>31</v>
      </c>
      <c r="B68" s="14" t="s">
        <v>32</v>
      </c>
      <c r="C68" s="15">
        <v>7790.66</v>
      </c>
      <c r="D68" s="15">
        <v>0</v>
      </c>
      <c r="E68" s="15">
        <v>0</v>
      </c>
      <c r="F68" s="16">
        <f t="shared" si="13"/>
        <v>7790.66</v>
      </c>
    </row>
    <row r="69" spans="1:6" s="6" customFormat="1" ht="25.5" x14ac:dyDescent="0.2">
      <c r="A69" s="11" t="s">
        <v>33</v>
      </c>
      <c r="B69" s="14" t="s">
        <v>34</v>
      </c>
      <c r="C69" s="15">
        <v>135650</v>
      </c>
      <c r="D69" s="15">
        <v>0</v>
      </c>
      <c r="E69" s="15">
        <v>0</v>
      </c>
      <c r="F69" s="16">
        <f t="shared" si="13"/>
        <v>135650</v>
      </c>
    </row>
    <row r="70" spans="1:6" s="6" customFormat="1" x14ac:dyDescent="0.2">
      <c r="A70" s="11" t="s">
        <v>35</v>
      </c>
      <c r="B70" s="14" t="s">
        <v>36</v>
      </c>
      <c r="C70" s="15">
        <v>8252</v>
      </c>
      <c r="D70" s="15">
        <v>0</v>
      </c>
      <c r="E70" s="15">
        <v>0</v>
      </c>
      <c r="F70" s="16">
        <f t="shared" si="13"/>
        <v>8252</v>
      </c>
    </row>
    <row r="71" spans="1:6" s="6" customFormat="1" x14ac:dyDescent="0.2">
      <c r="A71" s="11" t="s">
        <v>37</v>
      </c>
      <c r="B71" s="14" t="s">
        <v>38</v>
      </c>
      <c r="C71" s="15">
        <v>0</v>
      </c>
      <c r="D71" s="15">
        <v>0</v>
      </c>
      <c r="E71" s="15">
        <v>0</v>
      </c>
      <c r="F71" s="16">
        <f t="shared" si="13"/>
        <v>0</v>
      </c>
    </row>
    <row r="72" spans="1:6" s="6" customFormat="1" x14ac:dyDescent="0.2">
      <c r="A72" s="11" t="s">
        <v>39</v>
      </c>
      <c r="B72" s="14" t="s">
        <v>40</v>
      </c>
      <c r="C72" s="15">
        <v>7500</v>
      </c>
      <c r="D72" s="15">
        <v>0</v>
      </c>
      <c r="E72" s="15">
        <v>0</v>
      </c>
      <c r="F72" s="16">
        <f t="shared" si="13"/>
        <v>7500</v>
      </c>
    </row>
    <row r="73" spans="1:6" s="6" customFormat="1" x14ac:dyDescent="0.2">
      <c r="A73" s="30" t="s">
        <v>51</v>
      </c>
      <c r="B73" s="27"/>
      <c r="C73" s="28">
        <f t="shared" ref="C73:F73" si="14">SUM(C67:C72)</f>
        <v>191792.68</v>
      </c>
      <c r="D73" s="28">
        <f t="shared" si="14"/>
        <v>0</v>
      </c>
      <c r="E73" s="28">
        <f t="shared" si="14"/>
        <v>0</v>
      </c>
      <c r="F73" s="29">
        <f t="shared" si="14"/>
        <v>191792.68</v>
      </c>
    </row>
    <row r="74" spans="1:6" s="6" customFormat="1" ht="25.5" x14ac:dyDescent="0.2">
      <c r="A74" s="10" t="s">
        <v>52</v>
      </c>
      <c r="B74" s="1"/>
      <c r="C74" s="19"/>
      <c r="D74" s="19"/>
      <c r="E74" s="19"/>
      <c r="F74" s="16"/>
    </row>
    <row r="75" spans="1:6" s="6" customFormat="1" x14ac:dyDescent="0.2">
      <c r="A75" s="11" t="s">
        <v>29</v>
      </c>
      <c r="B75" s="14" t="s">
        <v>30</v>
      </c>
      <c r="C75" s="15">
        <v>229685.23</v>
      </c>
      <c r="D75" s="15">
        <v>0</v>
      </c>
      <c r="E75" s="15">
        <v>0</v>
      </c>
      <c r="F75" s="16">
        <f t="shared" ref="F75:F80" si="15">SUM(C75:E75)</f>
        <v>229685.23</v>
      </c>
    </row>
    <row r="76" spans="1:6" s="6" customFormat="1" x14ac:dyDescent="0.2">
      <c r="A76" s="11" t="s">
        <v>31</v>
      </c>
      <c r="B76" s="14" t="s">
        <v>32</v>
      </c>
      <c r="C76" s="15">
        <v>40052.82</v>
      </c>
      <c r="D76" s="15">
        <v>0</v>
      </c>
      <c r="E76" s="15">
        <v>0</v>
      </c>
      <c r="F76" s="16">
        <f t="shared" si="15"/>
        <v>40052.82</v>
      </c>
    </row>
    <row r="77" spans="1:6" s="6" customFormat="1" ht="25.5" x14ac:dyDescent="0.2">
      <c r="A77" s="11" t="s">
        <v>33</v>
      </c>
      <c r="B77" s="14" t="s">
        <v>34</v>
      </c>
      <c r="C77" s="15">
        <v>469926.23</v>
      </c>
      <c r="D77" s="15">
        <v>0</v>
      </c>
      <c r="E77" s="15">
        <v>0</v>
      </c>
      <c r="F77" s="16">
        <f t="shared" si="15"/>
        <v>469926.23</v>
      </c>
    </row>
    <row r="78" spans="1:6" s="6" customFormat="1" x14ac:dyDescent="0.2">
      <c r="A78" s="11" t="s">
        <v>35</v>
      </c>
      <c r="B78" s="14" t="s">
        <v>36</v>
      </c>
      <c r="C78" s="15">
        <v>441750</v>
      </c>
      <c r="D78" s="15">
        <v>0</v>
      </c>
      <c r="E78" s="15">
        <v>0</v>
      </c>
      <c r="F78" s="16">
        <f t="shared" si="15"/>
        <v>441750</v>
      </c>
    </row>
    <row r="79" spans="1:6" s="6" customFormat="1" x14ac:dyDescent="0.2">
      <c r="A79" s="11" t="s">
        <v>37</v>
      </c>
      <c r="B79" s="14" t="s">
        <v>38</v>
      </c>
      <c r="C79" s="15">
        <v>0</v>
      </c>
      <c r="D79" s="15">
        <v>0</v>
      </c>
      <c r="E79" s="15">
        <v>0</v>
      </c>
      <c r="F79" s="16">
        <f t="shared" si="15"/>
        <v>0</v>
      </c>
    </row>
    <row r="80" spans="1:6" s="6" customFormat="1" x14ac:dyDescent="0.2">
      <c r="A80" s="11" t="s">
        <v>39</v>
      </c>
      <c r="B80" s="14" t="s">
        <v>40</v>
      </c>
      <c r="C80" s="15">
        <v>1500</v>
      </c>
      <c r="D80" s="15">
        <v>0</v>
      </c>
      <c r="E80" s="15">
        <v>0</v>
      </c>
      <c r="F80" s="16">
        <f t="shared" si="15"/>
        <v>1500</v>
      </c>
    </row>
    <row r="81" spans="1:6" s="6" customFormat="1" x14ac:dyDescent="0.2">
      <c r="A81" s="30" t="s">
        <v>53</v>
      </c>
      <c r="B81" s="27"/>
      <c r="C81" s="28">
        <f t="shared" ref="C81:F81" si="16">SUM(C75:C80)</f>
        <v>1182914.28</v>
      </c>
      <c r="D81" s="28">
        <f t="shared" si="16"/>
        <v>0</v>
      </c>
      <c r="E81" s="28">
        <f t="shared" si="16"/>
        <v>0</v>
      </c>
      <c r="F81" s="29">
        <f t="shared" si="16"/>
        <v>1182914.28</v>
      </c>
    </row>
    <row r="82" spans="1:6" s="6" customFormat="1" ht="2.1" customHeight="1" x14ac:dyDescent="0.2">
      <c r="A82" s="10"/>
      <c r="B82" s="1"/>
      <c r="C82" s="19"/>
      <c r="D82" s="19"/>
      <c r="E82" s="19"/>
      <c r="F82" s="16"/>
    </row>
    <row r="83" spans="1:6" s="6" customFormat="1" x14ac:dyDescent="0.2">
      <c r="A83" s="10" t="s">
        <v>54</v>
      </c>
      <c r="B83" s="1"/>
      <c r="C83" s="19"/>
      <c r="D83" s="19"/>
      <c r="E83" s="19"/>
      <c r="F83" s="16"/>
    </row>
    <row r="84" spans="1:6" s="6" customFormat="1" x14ac:dyDescent="0.2">
      <c r="A84" s="11" t="s">
        <v>29</v>
      </c>
      <c r="B84" s="14" t="s">
        <v>30</v>
      </c>
      <c r="C84" s="15">
        <v>154000</v>
      </c>
      <c r="D84" s="15">
        <v>0</v>
      </c>
      <c r="E84" s="15">
        <v>0</v>
      </c>
      <c r="F84" s="16">
        <f t="shared" ref="F84:F89" si="17">SUM(C84:E84)</f>
        <v>154000</v>
      </c>
    </row>
    <row r="85" spans="1:6" s="6" customFormat="1" x14ac:dyDescent="0.2">
      <c r="A85" s="11" t="s">
        <v>31</v>
      </c>
      <c r="B85" s="14" t="s">
        <v>32</v>
      </c>
      <c r="C85" s="15">
        <v>28572.15</v>
      </c>
      <c r="D85" s="15">
        <v>0</v>
      </c>
      <c r="E85" s="15">
        <v>0</v>
      </c>
      <c r="F85" s="16">
        <f t="shared" si="17"/>
        <v>28572.15</v>
      </c>
    </row>
    <row r="86" spans="1:6" s="6" customFormat="1" ht="25.5" x14ac:dyDescent="0.2">
      <c r="A86" s="11" t="s">
        <v>33</v>
      </c>
      <c r="B86" s="14" t="s">
        <v>34</v>
      </c>
      <c r="C86" s="15">
        <v>56300</v>
      </c>
      <c r="D86" s="15">
        <v>0</v>
      </c>
      <c r="E86" s="15">
        <v>0</v>
      </c>
      <c r="F86" s="16">
        <f t="shared" si="17"/>
        <v>56300</v>
      </c>
    </row>
    <row r="87" spans="1:6" s="6" customFormat="1" x14ac:dyDescent="0.2">
      <c r="A87" s="11" t="s">
        <v>35</v>
      </c>
      <c r="B87" s="14" t="s">
        <v>36</v>
      </c>
      <c r="C87" s="15">
        <v>28000</v>
      </c>
      <c r="D87" s="15">
        <v>0</v>
      </c>
      <c r="E87" s="15">
        <v>0</v>
      </c>
      <c r="F87" s="16">
        <f t="shared" si="17"/>
        <v>28000</v>
      </c>
    </row>
    <row r="88" spans="1:6" s="6" customFormat="1" x14ac:dyDescent="0.2">
      <c r="A88" s="11" t="s">
        <v>37</v>
      </c>
      <c r="B88" s="14" t="s">
        <v>38</v>
      </c>
      <c r="C88" s="15">
        <v>0</v>
      </c>
      <c r="D88" s="15">
        <v>0</v>
      </c>
      <c r="E88" s="15">
        <v>0</v>
      </c>
      <c r="F88" s="16">
        <f t="shared" si="17"/>
        <v>0</v>
      </c>
    </row>
    <row r="89" spans="1:6" s="6" customFormat="1" x14ac:dyDescent="0.2">
      <c r="A89" s="11" t="s">
        <v>39</v>
      </c>
      <c r="B89" s="14" t="s">
        <v>40</v>
      </c>
      <c r="C89" s="15">
        <v>1800</v>
      </c>
      <c r="D89" s="15">
        <v>0</v>
      </c>
      <c r="E89" s="15">
        <v>0</v>
      </c>
      <c r="F89" s="16">
        <f t="shared" si="17"/>
        <v>1800</v>
      </c>
    </row>
    <row r="90" spans="1:6" s="6" customFormat="1" x14ac:dyDescent="0.2">
      <c r="A90" s="30" t="s">
        <v>55</v>
      </c>
      <c r="B90" s="27"/>
      <c r="C90" s="28">
        <f t="shared" ref="C90:F90" si="18">SUM(C84:C89)</f>
        <v>268672.15000000002</v>
      </c>
      <c r="D90" s="28">
        <f t="shared" si="18"/>
        <v>0</v>
      </c>
      <c r="E90" s="28">
        <f t="shared" si="18"/>
        <v>0</v>
      </c>
      <c r="F90" s="29">
        <f t="shared" si="18"/>
        <v>268672.15000000002</v>
      </c>
    </row>
    <row r="91" spans="1:6" s="6" customFormat="1" ht="2.1" customHeight="1" x14ac:dyDescent="0.2">
      <c r="A91" s="10"/>
      <c r="B91" s="1"/>
      <c r="C91" s="19"/>
      <c r="D91" s="19"/>
      <c r="E91" s="19"/>
      <c r="F91" s="16"/>
    </row>
    <row r="92" spans="1:6" s="6" customFormat="1" ht="25.5" x14ac:dyDescent="0.2">
      <c r="A92" s="10" t="s">
        <v>56</v>
      </c>
      <c r="B92" s="1"/>
      <c r="C92" s="19"/>
      <c r="D92" s="19"/>
      <c r="E92" s="19"/>
      <c r="F92" s="16"/>
    </row>
    <row r="93" spans="1:6" s="6" customFormat="1" x14ac:dyDescent="0.2">
      <c r="A93" s="11" t="s">
        <v>29</v>
      </c>
      <c r="B93" s="14" t="s">
        <v>30</v>
      </c>
      <c r="C93" s="15">
        <v>343328.18</v>
      </c>
      <c r="D93" s="15">
        <v>0</v>
      </c>
      <c r="E93" s="15">
        <v>0</v>
      </c>
      <c r="F93" s="16">
        <f t="shared" ref="F93:F98" si="19">SUM(C93:E93)</f>
        <v>343328.18</v>
      </c>
    </row>
    <row r="94" spans="1:6" s="6" customFormat="1" x14ac:dyDescent="0.2">
      <c r="A94" s="11" t="s">
        <v>31</v>
      </c>
      <c r="B94" s="14" t="s">
        <v>32</v>
      </c>
      <c r="C94" s="15">
        <v>81614.149999999994</v>
      </c>
      <c r="D94" s="15">
        <v>0</v>
      </c>
      <c r="E94" s="15">
        <v>0</v>
      </c>
      <c r="F94" s="16">
        <f t="shared" si="19"/>
        <v>81614.149999999994</v>
      </c>
    </row>
    <row r="95" spans="1:6" s="6" customFormat="1" ht="25.5" x14ac:dyDescent="0.2">
      <c r="A95" s="11" t="s">
        <v>33</v>
      </c>
      <c r="B95" s="14" t="s">
        <v>34</v>
      </c>
      <c r="C95" s="15">
        <v>422238.13</v>
      </c>
      <c r="D95" s="15">
        <v>0</v>
      </c>
      <c r="E95" s="15">
        <v>0</v>
      </c>
      <c r="F95" s="16">
        <f t="shared" si="19"/>
        <v>422238.13</v>
      </c>
    </row>
    <row r="96" spans="1:6" s="6" customFormat="1" x14ac:dyDescent="0.2">
      <c r="A96" s="11" t="s">
        <v>35</v>
      </c>
      <c r="B96" s="14" t="s">
        <v>36</v>
      </c>
      <c r="C96" s="15">
        <v>87115</v>
      </c>
      <c r="D96" s="15">
        <v>0</v>
      </c>
      <c r="E96" s="15">
        <v>0</v>
      </c>
      <c r="F96" s="16">
        <f t="shared" si="19"/>
        <v>87115</v>
      </c>
    </row>
    <row r="97" spans="1:6" s="6" customFormat="1" x14ac:dyDescent="0.2">
      <c r="A97" s="11" t="s">
        <v>37</v>
      </c>
      <c r="B97" s="14" t="s">
        <v>38</v>
      </c>
      <c r="C97" s="15">
        <v>25000</v>
      </c>
      <c r="D97" s="15">
        <v>0</v>
      </c>
      <c r="E97" s="15">
        <v>0</v>
      </c>
      <c r="F97" s="16">
        <f t="shared" si="19"/>
        <v>25000</v>
      </c>
    </row>
    <row r="98" spans="1:6" s="6" customFormat="1" x14ac:dyDescent="0.2">
      <c r="A98" s="11" t="s">
        <v>39</v>
      </c>
      <c r="B98" s="14" t="s">
        <v>40</v>
      </c>
      <c r="C98" s="15">
        <v>72750</v>
      </c>
      <c r="D98" s="15">
        <v>0</v>
      </c>
      <c r="E98" s="15">
        <v>0</v>
      </c>
      <c r="F98" s="16">
        <f t="shared" si="19"/>
        <v>72750</v>
      </c>
    </row>
    <row r="99" spans="1:6" s="6" customFormat="1" x14ac:dyDescent="0.2">
      <c r="A99" s="30" t="s">
        <v>57</v>
      </c>
      <c r="B99" s="27"/>
      <c r="C99" s="28">
        <f t="shared" ref="C99:F99" si="20">SUM(C93:C98)</f>
        <v>1032045.46</v>
      </c>
      <c r="D99" s="28">
        <f t="shared" si="20"/>
        <v>0</v>
      </c>
      <c r="E99" s="28">
        <f t="shared" si="20"/>
        <v>0</v>
      </c>
      <c r="F99" s="29">
        <f t="shared" si="20"/>
        <v>1032045.46</v>
      </c>
    </row>
    <row r="100" spans="1:6" s="6" customFormat="1" ht="2.1" customHeight="1" x14ac:dyDescent="0.2">
      <c r="A100" s="10"/>
      <c r="B100" s="1"/>
      <c r="C100" s="19"/>
      <c r="D100" s="19"/>
      <c r="E100" s="19"/>
      <c r="F100" s="16"/>
    </row>
    <row r="101" spans="1:6" s="6" customFormat="1" x14ac:dyDescent="0.2">
      <c r="A101" s="10" t="s">
        <v>58</v>
      </c>
      <c r="B101" s="1"/>
      <c r="C101" s="19"/>
      <c r="D101" s="19"/>
      <c r="E101" s="19"/>
      <c r="F101" s="16"/>
    </row>
    <row r="102" spans="1:6" s="6" customFormat="1" x14ac:dyDescent="0.2">
      <c r="A102" s="11" t="s">
        <v>29</v>
      </c>
      <c r="B102" s="14" t="s">
        <v>30</v>
      </c>
      <c r="C102" s="15">
        <v>0</v>
      </c>
      <c r="D102" s="15">
        <v>0</v>
      </c>
      <c r="E102" s="15">
        <v>0</v>
      </c>
      <c r="F102" s="16">
        <f t="shared" ref="F102:F107" si="21">SUM(C102:E102)</f>
        <v>0</v>
      </c>
    </row>
    <row r="103" spans="1:6" s="6" customFormat="1" x14ac:dyDescent="0.2">
      <c r="A103" s="11" t="s">
        <v>31</v>
      </c>
      <c r="B103" s="14" t="s">
        <v>32</v>
      </c>
      <c r="C103" s="15">
        <v>0</v>
      </c>
      <c r="D103" s="15">
        <v>0</v>
      </c>
      <c r="E103" s="15">
        <v>0</v>
      </c>
      <c r="F103" s="16">
        <f t="shared" si="21"/>
        <v>0</v>
      </c>
    </row>
    <row r="104" spans="1:6" s="6" customFormat="1" ht="25.5" x14ac:dyDescent="0.2">
      <c r="A104" s="11" t="s">
        <v>33</v>
      </c>
      <c r="B104" s="14" t="s">
        <v>34</v>
      </c>
      <c r="C104" s="15">
        <v>0</v>
      </c>
      <c r="D104" s="15">
        <v>0</v>
      </c>
      <c r="E104" s="15">
        <v>0</v>
      </c>
      <c r="F104" s="16">
        <f t="shared" si="21"/>
        <v>0</v>
      </c>
    </row>
    <row r="105" spans="1:6" s="6" customFormat="1" x14ac:dyDescent="0.2">
      <c r="A105" s="11" t="s">
        <v>35</v>
      </c>
      <c r="B105" s="14" t="s">
        <v>36</v>
      </c>
      <c r="C105" s="15">
        <v>0</v>
      </c>
      <c r="D105" s="15">
        <v>0</v>
      </c>
      <c r="E105" s="15">
        <v>0</v>
      </c>
      <c r="F105" s="16">
        <f t="shared" si="21"/>
        <v>0</v>
      </c>
    </row>
    <row r="106" spans="1:6" s="6" customFormat="1" x14ac:dyDescent="0.2">
      <c r="A106" s="11" t="s">
        <v>37</v>
      </c>
      <c r="B106" s="14" t="s">
        <v>38</v>
      </c>
      <c r="C106" s="15">
        <v>0</v>
      </c>
      <c r="D106" s="15">
        <v>0</v>
      </c>
      <c r="E106" s="15">
        <v>0</v>
      </c>
      <c r="F106" s="16">
        <f t="shared" si="21"/>
        <v>0</v>
      </c>
    </row>
    <row r="107" spans="1:6" s="6" customFormat="1" x14ac:dyDescent="0.2">
      <c r="A107" s="11" t="s">
        <v>39</v>
      </c>
      <c r="B107" s="14" t="s">
        <v>40</v>
      </c>
      <c r="C107" s="15">
        <v>0</v>
      </c>
      <c r="D107" s="15">
        <v>0</v>
      </c>
      <c r="E107" s="15">
        <v>0</v>
      </c>
      <c r="F107" s="16">
        <f t="shared" si="21"/>
        <v>0</v>
      </c>
    </row>
    <row r="108" spans="1:6" s="6" customFormat="1" x14ac:dyDescent="0.2">
      <c r="A108" s="30" t="s">
        <v>59</v>
      </c>
      <c r="B108" s="27"/>
      <c r="C108" s="28">
        <f t="shared" ref="C108:F108" si="22">SUM(C102:C107)</f>
        <v>0</v>
      </c>
      <c r="D108" s="28">
        <f t="shared" si="22"/>
        <v>0</v>
      </c>
      <c r="E108" s="28">
        <f t="shared" si="22"/>
        <v>0</v>
      </c>
      <c r="F108" s="29">
        <f t="shared" si="22"/>
        <v>0</v>
      </c>
    </row>
    <row r="109" spans="1:6" s="6" customFormat="1" ht="2.1" customHeight="1" x14ac:dyDescent="0.2">
      <c r="A109" s="10"/>
      <c r="B109" s="1"/>
      <c r="C109" s="19"/>
      <c r="D109" s="19"/>
      <c r="E109" s="19"/>
      <c r="F109" s="16"/>
    </row>
    <row r="110" spans="1:6" s="6" customFormat="1" x14ac:dyDescent="0.2">
      <c r="A110" s="10" t="s">
        <v>60</v>
      </c>
      <c r="B110" s="1"/>
      <c r="C110" s="19"/>
      <c r="D110" s="19"/>
      <c r="E110" s="19"/>
      <c r="F110" s="16"/>
    </row>
    <row r="111" spans="1:6" s="6" customFormat="1" x14ac:dyDescent="0.2">
      <c r="A111" s="11" t="s">
        <v>29</v>
      </c>
      <c r="B111" s="14" t="s">
        <v>30</v>
      </c>
      <c r="C111" s="15">
        <v>0</v>
      </c>
      <c r="D111" s="15">
        <v>0</v>
      </c>
      <c r="E111" s="15">
        <v>0</v>
      </c>
      <c r="F111" s="16">
        <f t="shared" ref="F111:F116" si="23">SUM(C111:E111)</f>
        <v>0</v>
      </c>
    </row>
    <row r="112" spans="1:6" s="6" customFormat="1" x14ac:dyDescent="0.2">
      <c r="A112" s="11" t="s">
        <v>31</v>
      </c>
      <c r="B112" s="14" t="s">
        <v>32</v>
      </c>
      <c r="C112" s="15">
        <v>0</v>
      </c>
      <c r="D112" s="15">
        <v>0</v>
      </c>
      <c r="E112" s="15">
        <v>0</v>
      </c>
      <c r="F112" s="16">
        <f t="shared" si="23"/>
        <v>0</v>
      </c>
    </row>
    <row r="113" spans="1:6" s="6" customFormat="1" ht="25.5" x14ac:dyDescent="0.2">
      <c r="A113" s="11" t="s">
        <v>33</v>
      </c>
      <c r="B113" s="14" t="s">
        <v>34</v>
      </c>
      <c r="C113" s="15">
        <v>0</v>
      </c>
      <c r="D113" s="15">
        <v>0</v>
      </c>
      <c r="E113" s="15">
        <v>0</v>
      </c>
      <c r="F113" s="16">
        <f t="shared" si="23"/>
        <v>0</v>
      </c>
    </row>
    <row r="114" spans="1:6" s="6" customFormat="1" x14ac:dyDescent="0.2">
      <c r="A114" s="11" t="s">
        <v>35</v>
      </c>
      <c r="B114" s="14" t="s">
        <v>36</v>
      </c>
      <c r="C114" s="15">
        <v>0</v>
      </c>
      <c r="D114" s="15">
        <v>0</v>
      </c>
      <c r="E114" s="15">
        <v>0</v>
      </c>
      <c r="F114" s="16">
        <f t="shared" si="23"/>
        <v>0</v>
      </c>
    </row>
    <row r="115" spans="1:6" s="6" customFormat="1" x14ac:dyDescent="0.2">
      <c r="A115" s="11" t="s">
        <v>37</v>
      </c>
      <c r="B115" s="14" t="s">
        <v>38</v>
      </c>
      <c r="C115" s="15">
        <v>0</v>
      </c>
      <c r="D115" s="15">
        <v>0</v>
      </c>
      <c r="E115" s="15">
        <v>0</v>
      </c>
      <c r="F115" s="16">
        <f t="shared" si="23"/>
        <v>0</v>
      </c>
    </row>
    <row r="116" spans="1:6" s="6" customFormat="1" x14ac:dyDescent="0.2">
      <c r="A116" s="11" t="s">
        <v>39</v>
      </c>
      <c r="B116" s="14" t="s">
        <v>40</v>
      </c>
      <c r="C116" s="15">
        <v>0</v>
      </c>
      <c r="D116" s="15">
        <v>0</v>
      </c>
      <c r="E116" s="15">
        <v>0</v>
      </c>
      <c r="F116" s="16">
        <f t="shared" si="23"/>
        <v>0</v>
      </c>
    </row>
    <row r="117" spans="1:6" s="6" customFormat="1" x14ac:dyDescent="0.2">
      <c r="A117" s="30" t="s">
        <v>59</v>
      </c>
      <c r="B117" s="27"/>
      <c r="C117" s="28">
        <f t="shared" ref="C117:F117" si="24">SUM(C111:C116)</f>
        <v>0</v>
      </c>
      <c r="D117" s="28">
        <f t="shared" si="24"/>
        <v>0</v>
      </c>
      <c r="E117" s="28">
        <f t="shared" si="24"/>
        <v>0</v>
      </c>
      <c r="F117" s="29">
        <f t="shared" si="24"/>
        <v>0</v>
      </c>
    </row>
    <row r="118" spans="1:6" s="6" customFormat="1" x14ac:dyDescent="0.2">
      <c r="A118" s="10" t="s">
        <v>61</v>
      </c>
      <c r="B118" s="1"/>
      <c r="C118" s="19"/>
      <c r="D118" s="19"/>
      <c r="E118" s="19"/>
      <c r="F118" s="16"/>
    </row>
    <row r="119" spans="1:6" s="6" customFormat="1" x14ac:dyDescent="0.2">
      <c r="A119" s="11" t="s">
        <v>29</v>
      </c>
      <c r="B119" s="14" t="s">
        <v>30</v>
      </c>
      <c r="C119" s="15">
        <v>0</v>
      </c>
      <c r="D119" s="15">
        <v>0</v>
      </c>
      <c r="E119" s="15">
        <v>0</v>
      </c>
      <c r="F119" s="16">
        <f t="shared" ref="F119:F124" si="25">SUM(C119:E119)</f>
        <v>0</v>
      </c>
    </row>
    <row r="120" spans="1:6" s="6" customFormat="1" x14ac:dyDescent="0.2">
      <c r="A120" s="11" t="s">
        <v>31</v>
      </c>
      <c r="B120" s="14" t="s">
        <v>32</v>
      </c>
      <c r="C120" s="15">
        <v>0</v>
      </c>
      <c r="D120" s="15">
        <v>0</v>
      </c>
      <c r="E120" s="15">
        <v>0</v>
      </c>
      <c r="F120" s="16">
        <f t="shared" si="25"/>
        <v>0</v>
      </c>
    </row>
    <row r="121" spans="1:6" s="6" customFormat="1" ht="25.5" x14ac:dyDescent="0.2">
      <c r="A121" s="11" t="s">
        <v>33</v>
      </c>
      <c r="B121" s="14" t="s">
        <v>34</v>
      </c>
      <c r="C121" s="15">
        <v>0</v>
      </c>
      <c r="D121" s="15">
        <v>0</v>
      </c>
      <c r="E121" s="15">
        <v>0</v>
      </c>
      <c r="F121" s="16">
        <f t="shared" si="25"/>
        <v>0</v>
      </c>
    </row>
    <row r="122" spans="1:6" s="6" customFormat="1" x14ac:dyDescent="0.2">
      <c r="A122" s="11" t="s">
        <v>35</v>
      </c>
      <c r="B122" s="14" t="s">
        <v>36</v>
      </c>
      <c r="C122" s="15">
        <v>0</v>
      </c>
      <c r="D122" s="15">
        <v>0</v>
      </c>
      <c r="E122" s="15">
        <v>0</v>
      </c>
      <c r="F122" s="16">
        <f t="shared" si="25"/>
        <v>0</v>
      </c>
    </row>
    <row r="123" spans="1:6" s="6" customFormat="1" x14ac:dyDescent="0.2">
      <c r="A123" s="11" t="s">
        <v>37</v>
      </c>
      <c r="B123" s="14" t="s">
        <v>38</v>
      </c>
      <c r="C123" s="15">
        <v>0</v>
      </c>
      <c r="D123" s="15">
        <v>0</v>
      </c>
      <c r="E123" s="15">
        <v>0</v>
      </c>
      <c r="F123" s="16">
        <f t="shared" si="25"/>
        <v>0</v>
      </c>
    </row>
    <row r="124" spans="1:6" s="6" customFormat="1" x14ac:dyDescent="0.2">
      <c r="A124" s="11" t="s">
        <v>39</v>
      </c>
      <c r="B124" s="14" t="s">
        <v>40</v>
      </c>
      <c r="C124" s="15">
        <v>0</v>
      </c>
      <c r="D124" s="15">
        <v>0</v>
      </c>
      <c r="E124" s="15">
        <v>0</v>
      </c>
      <c r="F124" s="16">
        <f t="shared" si="25"/>
        <v>0</v>
      </c>
    </row>
    <row r="125" spans="1:6" s="6" customFormat="1" x14ac:dyDescent="0.2">
      <c r="A125" s="30" t="s">
        <v>62</v>
      </c>
      <c r="B125" s="27"/>
      <c r="C125" s="28">
        <f t="shared" ref="C125:F125" si="26">SUM(C119:C124)</f>
        <v>0</v>
      </c>
      <c r="D125" s="28">
        <f t="shared" si="26"/>
        <v>0</v>
      </c>
      <c r="E125" s="28">
        <f t="shared" si="26"/>
        <v>0</v>
      </c>
      <c r="F125" s="29">
        <f t="shared" si="26"/>
        <v>0</v>
      </c>
    </row>
    <row r="126" spans="1:6" s="6" customFormat="1" ht="2.1" customHeight="1" x14ac:dyDescent="0.2">
      <c r="A126" s="10"/>
      <c r="B126" s="1"/>
      <c r="C126" s="19"/>
      <c r="D126" s="19"/>
      <c r="E126" s="19"/>
      <c r="F126" s="16"/>
    </row>
    <row r="127" spans="1:6" s="6" customFormat="1" x14ac:dyDescent="0.2">
      <c r="A127" s="10" t="s">
        <v>63</v>
      </c>
      <c r="B127" s="1"/>
      <c r="C127" s="19"/>
      <c r="D127" s="19"/>
      <c r="E127" s="19"/>
      <c r="F127" s="16"/>
    </row>
    <row r="128" spans="1:6" s="6" customFormat="1" x14ac:dyDescent="0.2">
      <c r="A128" s="11" t="s">
        <v>29</v>
      </c>
      <c r="B128" s="14" t="s">
        <v>30</v>
      </c>
      <c r="C128" s="15">
        <v>0</v>
      </c>
      <c r="D128" s="15">
        <v>0</v>
      </c>
      <c r="E128" s="15">
        <v>0</v>
      </c>
      <c r="F128" s="16">
        <f t="shared" ref="F128:F133" si="27">SUM(C128:E128)</f>
        <v>0</v>
      </c>
    </row>
    <row r="129" spans="1:6" s="6" customFormat="1" x14ac:dyDescent="0.2">
      <c r="A129" s="11" t="s">
        <v>31</v>
      </c>
      <c r="B129" s="14" t="s">
        <v>32</v>
      </c>
      <c r="C129" s="15">
        <v>0</v>
      </c>
      <c r="D129" s="15">
        <v>0</v>
      </c>
      <c r="E129" s="15">
        <v>0</v>
      </c>
      <c r="F129" s="16">
        <f t="shared" si="27"/>
        <v>0</v>
      </c>
    </row>
    <row r="130" spans="1:6" s="6" customFormat="1" ht="25.5" x14ac:dyDescent="0.2">
      <c r="A130" s="11" t="s">
        <v>33</v>
      </c>
      <c r="B130" s="14" t="s">
        <v>34</v>
      </c>
      <c r="C130" s="15">
        <v>0</v>
      </c>
      <c r="D130" s="15">
        <v>0</v>
      </c>
      <c r="E130" s="15">
        <v>0</v>
      </c>
      <c r="F130" s="16">
        <f t="shared" si="27"/>
        <v>0</v>
      </c>
    </row>
    <row r="131" spans="1:6" s="6" customFormat="1" x14ac:dyDescent="0.2">
      <c r="A131" s="11" t="s">
        <v>35</v>
      </c>
      <c r="B131" s="14" t="s">
        <v>36</v>
      </c>
      <c r="C131" s="15">
        <v>0</v>
      </c>
      <c r="D131" s="15">
        <v>0</v>
      </c>
      <c r="E131" s="15">
        <v>0</v>
      </c>
      <c r="F131" s="16">
        <f t="shared" si="27"/>
        <v>0</v>
      </c>
    </row>
    <row r="132" spans="1:6" s="6" customFormat="1" x14ac:dyDescent="0.2">
      <c r="A132" s="11" t="s">
        <v>37</v>
      </c>
      <c r="B132" s="14" t="s">
        <v>38</v>
      </c>
      <c r="C132" s="15">
        <v>0</v>
      </c>
      <c r="D132" s="15">
        <v>0</v>
      </c>
      <c r="E132" s="15">
        <v>0</v>
      </c>
      <c r="F132" s="16">
        <f t="shared" si="27"/>
        <v>0</v>
      </c>
    </row>
    <row r="133" spans="1:6" s="6" customFormat="1" x14ac:dyDescent="0.2">
      <c r="A133" s="11" t="s">
        <v>39</v>
      </c>
      <c r="B133" s="14" t="s">
        <v>40</v>
      </c>
      <c r="C133" s="15">
        <v>0</v>
      </c>
      <c r="D133" s="15">
        <v>0</v>
      </c>
      <c r="E133" s="15">
        <v>0</v>
      </c>
      <c r="F133" s="16">
        <f t="shared" si="27"/>
        <v>0</v>
      </c>
    </row>
    <row r="134" spans="1:6" s="6" customFormat="1" x14ac:dyDescent="0.2">
      <c r="A134" s="30" t="s">
        <v>64</v>
      </c>
      <c r="B134" s="27"/>
      <c r="C134" s="28">
        <f t="shared" ref="C134:F134" si="28">SUM(C128:C133)</f>
        <v>0</v>
      </c>
      <c r="D134" s="28">
        <f t="shared" si="28"/>
        <v>0</v>
      </c>
      <c r="E134" s="28">
        <f t="shared" si="28"/>
        <v>0</v>
      </c>
      <c r="F134" s="29">
        <f t="shared" si="28"/>
        <v>0</v>
      </c>
    </row>
    <row r="135" spans="1:6" s="6" customFormat="1" ht="2.1" customHeight="1" x14ac:dyDescent="0.2">
      <c r="A135" s="10"/>
      <c r="B135" s="1"/>
      <c r="C135" s="19"/>
      <c r="D135" s="19"/>
      <c r="E135" s="19"/>
      <c r="F135" s="16"/>
    </row>
    <row r="136" spans="1:6" s="6" customFormat="1" x14ac:dyDescent="0.2">
      <c r="A136" s="10" t="s">
        <v>65</v>
      </c>
      <c r="B136" s="1"/>
      <c r="C136" s="19"/>
      <c r="D136" s="19"/>
      <c r="E136" s="19"/>
      <c r="F136" s="16"/>
    </row>
    <row r="137" spans="1:6" s="6" customFormat="1" x14ac:dyDescent="0.2">
      <c r="A137" s="11" t="s">
        <v>29</v>
      </c>
      <c r="B137" s="14" t="s">
        <v>30</v>
      </c>
      <c r="C137" s="15">
        <v>0</v>
      </c>
      <c r="D137" s="15">
        <v>0</v>
      </c>
      <c r="E137" s="15">
        <v>0</v>
      </c>
      <c r="F137" s="16">
        <f t="shared" ref="F137:F142" si="29">SUM(C137:E137)</f>
        <v>0</v>
      </c>
    </row>
    <row r="138" spans="1:6" s="6" customFormat="1" x14ac:dyDescent="0.2">
      <c r="A138" s="11" t="s">
        <v>31</v>
      </c>
      <c r="B138" s="14" t="s">
        <v>32</v>
      </c>
      <c r="C138" s="15">
        <v>0</v>
      </c>
      <c r="D138" s="15">
        <v>0</v>
      </c>
      <c r="E138" s="15">
        <v>0</v>
      </c>
      <c r="F138" s="16">
        <f t="shared" si="29"/>
        <v>0</v>
      </c>
    </row>
    <row r="139" spans="1:6" s="6" customFormat="1" ht="25.5" x14ac:dyDescent="0.2">
      <c r="A139" s="11" t="s">
        <v>33</v>
      </c>
      <c r="B139" s="14" t="s">
        <v>34</v>
      </c>
      <c r="C139" s="15">
        <v>0</v>
      </c>
      <c r="D139" s="15">
        <v>0</v>
      </c>
      <c r="E139" s="15">
        <v>0</v>
      </c>
      <c r="F139" s="16">
        <f t="shared" si="29"/>
        <v>0</v>
      </c>
    </row>
    <row r="140" spans="1:6" s="6" customFormat="1" x14ac:dyDescent="0.2">
      <c r="A140" s="11" t="s">
        <v>35</v>
      </c>
      <c r="B140" s="14" t="s">
        <v>36</v>
      </c>
      <c r="C140" s="15">
        <v>0</v>
      </c>
      <c r="D140" s="15">
        <v>0</v>
      </c>
      <c r="E140" s="15">
        <v>0</v>
      </c>
      <c r="F140" s="16">
        <f t="shared" si="29"/>
        <v>0</v>
      </c>
    </row>
    <row r="141" spans="1:6" s="6" customFormat="1" x14ac:dyDescent="0.2">
      <c r="A141" s="11" t="s">
        <v>37</v>
      </c>
      <c r="B141" s="14" t="s">
        <v>38</v>
      </c>
      <c r="C141" s="15">
        <v>0</v>
      </c>
      <c r="D141" s="15">
        <v>0</v>
      </c>
      <c r="E141" s="15">
        <v>0</v>
      </c>
      <c r="F141" s="16">
        <f t="shared" si="29"/>
        <v>0</v>
      </c>
    </row>
    <row r="142" spans="1:6" s="6" customFormat="1" x14ac:dyDescent="0.2">
      <c r="A142" s="11" t="s">
        <v>39</v>
      </c>
      <c r="B142" s="14" t="s">
        <v>40</v>
      </c>
      <c r="C142" s="15">
        <v>0</v>
      </c>
      <c r="D142" s="15">
        <v>0</v>
      </c>
      <c r="E142" s="15">
        <v>0</v>
      </c>
      <c r="F142" s="16">
        <f t="shared" si="29"/>
        <v>0</v>
      </c>
    </row>
    <row r="143" spans="1:6" s="6" customFormat="1" x14ac:dyDescent="0.2">
      <c r="A143" s="30" t="s">
        <v>66</v>
      </c>
      <c r="B143" s="27"/>
      <c r="C143" s="28">
        <f t="shared" ref="C143:F143" si="30">SUM(C137:C142)</f>
        <v>0</v>
      </c>
      <c r="D143" s="28">
        <f t="shared" si="30"/>
        <v>0</v>
      </c>
      <c r="E143" s="28">
        <f t="shared" si="30"/>
        <v>0</v>
      </c>
      <c r="F143" s="29">
        <f t="shared" si="30"/>
        <v>0</v>
      </c>
    </row>
    <row r="144" spans="1:6" s="6" customFormat="1" ht="2.1" customHeight="1" x14ac:dyDescent="0.2">
      <c r="A144" s="10"/>
      <c r="B144" s="1"/>
      <c r="C144" s="19"/>
      <c r="D144" s="19"/>
      <c r="E144" s="19"/>
      <c r="F144" s="16"/>
    </row>
    <row r="145" spans="1:6" s="6" customFormat="1" x14ac:dyDescent="0.2">
      <c r="A145" s="30" t="s">
        <v>67</v>
      </c>
      <c r="B145" s="27"/>
      <c r="C145" s="28">
        <f t="shared" ref="C145:F145" si="31">SUM(C134+C125+C117+C108+C99+C90+C81+C73+C64+C55+C46+C37+C143)</f>
        <v>5199215.9399999995</v>
      </c>
      <c r="D145" s="28">
        <f t="shared" si="31"/>
        <v>0</v>
      </c>
      <c r="E145" s="28">
        <f t="shared" si="31"/>
        <v>0</v>
      </c>
      <c r="F145" s="29">
        <f t="shared" si="31"/>
        <v>5199215.9399999995</v>
      </c>
    </row>
    <row r="146" spans="1:6" s="6" customFormat="1" ht="2.1" customHeight="1" x14ac:dyDescent="0.2">
      <c r="A146" s="10"/>
      <c r="B146" s="1"/>
      <c r="C146" s="19"/>
      <c r="D146" s="19"/>
      <c r="E146" s="19"/>
      <c r="F146" s="16"/>
    </row>
    <row r="147" spans="1:6" s="6" customFormat="1" x14ac:dyDescent="0.2">
      <c r="A147" s="10" t="s">
        <v>68</v>
      </c>
      <c r="B147" s="1"/>
      <c r="C147" s="19"/>
      <c r="D147" s="19"/>
      <c r="E147" s="19"/>
      <c r="F147" s="16"/>
    </row>
    <row r="148" spans="1:6" s="6" customFormat="1" x14ac:dyDescent="0.2">
      <c r="A148" s="11" t="s">
        <v>29</v>
      </c>
      <c r="B148" s="14" t="s">
        <v>30</v>
      </c>
      <c r="C148" s="15">
        <v>0</v>
      </c>
      <c r="D148" s="15">
        <v>0</v>
      </c>
      <c r="E148" s="15">
        <v>0</v>
      </c>
      <c r="F148" s="16">
        <f t="shared" ref="F148:F153" si="32">SUM(C148:E148)</f>
        <v>0</v>
      </c>
    </row>
    <row r="149" spans="1:6" s="6" customFormat="1" x14ac:dyDescent="0.2">
      <c r="A149" s="11" t="s">
        <v>31</v>
      </c>
      <c r="B149" s="14" t="s">
        <v>32</v>
      </c>
      <c r="C149" s="15">
        <v>0</v>
      </c>
      <c r="D149" s="15">
        <v>0</v>
      </c>
      <c r="E149" s="15">
        <v>0</v>
      </c>
      <c r="F149" s="16">
        <f t="shared" si="32"/>
        <v>0</v>
      </c>
    </row>
    <row r="150" spans="1:6" s="6" customFormat="1" ht="25.5" x14ac:dyDescent="0.2">
      <c r="A150" s="11" t="s">
        <v>33</v>
      </c>
      <c r="B150" s="14" t="s">
        <v>34</v>
      </c>
      <c r="C150" s="15">
        <v>0</v>
      </c>
      <c r="D150" s="15">
        <v>0</v>
      </c>
      <c r="E150" s="15">
        <v>0</v>
      </c>
      <c r="F150" s="16">
        <f t="shared" si="32"/>
        <v>0</v>
      </c>
    </row>
    <row r="151" spans="1:6" s="6" customFormat="1" x14ac:dyDescent="0.2">
      <c r="A151" s="11" t="s">
        <v>35</v>
      </c>
      <c r="B151" s="14" t="s">
        <v>36</v>
      </c>
      <c r="C151" s="15">
        <v>0</v>
      </c>
      <c r="D151" s="15">
        <v>0</v>
      </c>
      <c r="E151" s="15">
        <v>0</v>
      </c>
      <c r="F151" s="16">
        <f t="shared" si="32"/>
        <v>0</v>
      </c>
    </row>
    <row r="152" spans="1:6" s="6" customFormat="1" x14ac:dyDescent="0.2">
      <c r="A152" s="11" t="s">
        <v>37</v>
      </c>
      <c r="B152" s="14" t="s">
        <v>38</v>
      </c>
      <c r="C152" s="15">
        <v>50000</v>
      </c>
      <c r="D152" s="15">
        <v>0</v>
      </c>
      <c r="E152" s="15">
        <v>0</v>
      </c>
      <c r="F152" s="16">
        <f t="shared" si="32"/>
        <v>50000</v>
      </c>
    </row>
    <row r="153" spans="1:6" s="6" customFormat="1" x14ac:dyDescent="0.2">
      <c r="A153" s="11" t="s">
        <v>39</v>
      </c>
      <c r="B153" s="14" t="s">
        <v>40</v>
      </c>
      <c r="C153" s="15">
        <v>0</v>
      </c>
      <c r="D153" s="15">
        <v>0</v>
      </c>
      <c r="E153" s="15">
        <v>0</v>
      </c>
      <c r="F153" s="16">
        <f t="shared" si="32"/>
        <v>0</v>
      </c>
    </row>
    <row r="154" spans="1:6" s="6" customFormat="1" x14ac:dyDescent="0.2">
      <c r="A154" s="30" t="s">
        <v>69</v>
      </c>
      <c r="B154" s="27"/>
      <c r="C154" s="28">
        <f t="shared" ref="C154:F154" si="33">SUM(C148:C153)</f>
        <v>50000</v>
      </c>
      <c r="D154" s="28">
        <f t="shared" si="33"/>
        <v>0</v>
      </c>
      <c r="E154" s="28">
        <f t="shared" si="33"/>
        <v>0</v>
      </c>
      <c r="F154" s="29">
        <f t="shared" si="33"/>
        <v>50000</v>
      </c>
    </row>
    <row r="155" spans="1:6" s="6" customFormat="1" ht="2.1" customHeight="1" x14ac:dyDescent="0.2">
      <c r="A155" s="10"/>
      <c r="B155" s="1"/>
      <c r="C155" s="19"/>
      <c r="D155" s="19"/>
      <c r="E155" s="19"/>
      <c r="F155" s="16"/>
    </row>
    <row r="156" spans="1:6" s="6" customFormat="1" ht="38.25" x14ac:dyDescent="0.2">
      <c r="A156" s="10" t="s">
        <v>70</v>
      </c>
      <c r="B156" s="1"/>
      <c r="C156" s="19"/>
      <c r="D156" s="19"/>
      <c r="E156" s="19"/>
      <c r="F156" s="16"/>
    </row>
    <row r="157" spans="1:6" s="6" customFormat="1" x14ac:dyDescent="0.2">
      <c r="A157" s="11" t="s">
        <v>29</v>
      </c>
      <c r="B157" s="14" t="s">
        <v>30</v>
      </c>
      <c r="C157" s="21">
        <v>0</v>
      </c>
      <c r="D157" s="21">
        <v>0</v>
      </c>
      <c r="E157" s="21">
        <v>0</v>
      </c>
      <c r="F157" s="22">
        <f t="shared" ref="F157:F162" si="34">SUM(C157:E157)</f>
        <v>0</v>
      </c>
    </row>
    <row r="158" spans="1:6" s="6" customFormat="1" x14ac:dyDescent="0.2">
      <c r="A158" s="11" t="s">
        <v>31</v>
      </c>
      <c r="B158" s="14" t="s">
        <v>32</v>
      </c>
      <c r="C158" s="21">
        <v>0</v>
      </c>
      <c r="D158" s="21">
        <v>0</v>
      </c>
      <c r="E158" s="21">
        <v>0</v>
      </c>
      <c r="F158" s="22">
        <f t="shared" si="34"/>
        <v>0</v>
      </c>
    </row>
    <row r="159" spans="1:6" s="6" customFormat="1" ht="25.5" x14ac:dyDescent="0.2">
      <c r="A159" s="11" t="s">
        <v>33</v>
      </c>
      <c r="B159" s="14" t="s">
        <v>34</v>
      </c>
      <c r="C159" s="21">
        <v>2687006</v>
      </c>
      <c r="D159" s="21">
        <v>0</v>
      </c>
      <c r="E159" s="21">
        <v>0</v>
      </c>
      <c r="F159" s="22">
        <f t="shared" si="34"/>
        <v>2687006</v>
      </c>
    </row>
    <row r="160" spans="1:6" s="6" customFormat="1" x14ac:dyDescent="0.2">
      <c r="A160" s="11" t="s">
        <v>35</v>
      </c>
      <c r="B160" s="14" t="s">
        <v>36</v>
      </c>
      <c r="C160" s="21" t="s">
        <v>71</v>
      </c>
      <c r="D160" s="21" t="s">
        <v>71</v>
      </c>
      <c r="E160" s="21" t="s">
        <v>71</v>
      </c>
      <c r="F160" s="22">
        <f t="shared" si="34"/>
        <v>0</v>
      </c>
    </row>
    <row r="161" spans="1:6" s="6" customFormat="1" x14ac:dyDescent="0.2">
      <c r="A161" s="11" t="s">
        <v>37</v>
      </c>
      <c r="B161" s="14" t="s">
        <v>38</v>
      </c>
      <c r="C161" s="21">
        <v>0</v>
      </c>
      <c r="D161" s="21">
        <v>0</v>
      </c>
      <c r="E161" s="21">
        <v>0</v>
      </c>
      <c r="F161" s="22">
        <f t="shared" si="34"/>
        <v>0</v>
      </c>
    </row>
    <row r="162" spans="1:6" s="6" customFormat="1" x14ac:dyDescent="0.2">
      <c r="A162" s="11" t="s">
        <v>39</v>
      </c>
      <c r="B162" s="14" t="s">
        <v>40</v>
      </c>
      <c r="C162" s="15">
        <v>0</v>
      </c>
      <c r="D162" s="15">
        <v>0</v>
      </c>
      <c r="E162" s="15">
        <v>0</v>
      </c>
      <c r="F162" s="16">
        <f t="shared" si="34"/>
        <v>0</v>
      </c>
    </row>
    <row r="163" spans="1:6" s="6" customFormat="1" x14ac:dyDescent="0.2">
      <c r="A163" s="30" t="s">
        <v>72</v>
      </c>
      <c r="B163" s="27"/>
      <c r="C163" s="28">
        <f t="shared" ref="C163:F163" si="35">SUM(C157:C162)</f>
        <v>2687006</v>
      </c>
      <c r="D163" s="28">
        <f t="shared" si="35"/>
        <v>0</v>
      </c>
      <c r="E163" s="28">
        <f t="shared" si="35"/>
        <v>0</v>
      </c>
      <c r="F163" s="29">
        <f t="shared" si="35"/>
        <v>2687006</v>
      </c>
    </row>
    <row r="164" spans="1:6" s="6" customFormat="1" ht="2.1" customHeight="1" x14ac:dyDescent="0.2">
      <c r="A164" s="10"/>
      <c r="B164" s="1"/>
      <c r="C164" s="19"/>
      <c r="D164" s="19"/>
      <c r="E164" s="19"/>
      <c r="F164" s="16"/>
    </row>
    <row r="165" spans="1:6" s="6" customFormat="1" x14ac:dyDescent="0.2">
      <c r="A165" s="26" t="s">
        <v>73</v>
      </c>
      <c r="B165" s="27"/>
      <c r="C165" s="28">
        <f t="shared" ref="C165:F165" si="36">SUM(C145+C28+C163+C154)</f>
        <v>11800539.189999999</v>
      </c>
      <c r="D165" s="28">
        <f t="shared" si="36"/>
        <v>157236.66</v>
      </c>
      <c r="E165" s="28">
        <f t="shared" si="36"/>
        <v>0</v>
      </c>
      <c r="F165" s="29">
        <f t="shared" si="36"/>
        <v>11957775.85</v>
      </c>
    </row>
    <row r="166" spans="1:6" s="6" customFormat="1" ht="2.1" customHeight="1" x14ac:dyDescent="0.2">
      <c r="A166" s="10"/>
      <c r="B166" s="1"/>
      <c r="C166" s="19"/>
      <c r="D166" s="19"/>
      <c r="E166" s="19"/>
      <c r="F166" s="16"/>
    </row>
    <row r="167" spans="1:6" s="6" customFormat="1" x14ac:dyDescent="0.2">
      <c r="A167" s="10" t="s">
        <v>74</v>
      </c>
      <c r="B167" s="1"/>
      <c r="C167" s="19"/>
      <c r="D167" s="19"/>
      <c r="E167" s="19"/>
      <c r="F167" s="16"/>
    </row>
    <row r="168" spans="1:6" s="6" customFormat="1" x14ac:dyDescent="0.2">
      <c r="A168" s="12" t="s">
        <v>75</v>
      </c>
      <c r="B168" s="1" t="s">
        <v>76</v>
      </c>
      <c r="C168" s="15">
        <v>0</v>
      </c>
      <c r="D168" s="15">
        <v>0</v>
      </c>
      <c r="E168" s="15">
        <v>0</v>
      </c>
      <c r="F168" s="16">
        <f t="shared" ref="F168:F173" si="37">SUM(C168:E168)</f>
        <v>0</v>
      </c>
    </row>
    <row r="169" spans="1:6" s="6" customFormat="1" x14ac:dyDescent="0.2">
      <c r="A169" s="12" t="s">
        <v>77</v>
      </c>
      <c r="B169" s="1" t="s">
        <v>76</v>
      </c>
      <c r="C169" s="15">
        <v>0</v>
      </c>
      <c r="D169" s="15">
        <v>0</v>
      </c>
      <c r="E169" s="15">
        <v>0</v>
      </c>
      <c r="F169" s="16">
        <f t="shared" si="37"/>
        <v>0</v>
      </c>
    </row>
    <row r="170" spans="1:6" s="6" customFormat="1" x14ac:dyDescent="0.2">
      <c r="A170" s="12" t="s">
        <v>78</v>
      </c>
      <c r="B170" s="1" t="s">
        <v>76</v>
      </c>
      <c r="C170" s="15">
        <v>0</v>
      </c>
      <c r="D170" s="15">
        <v>0</v>
      </c>
      <c r="E170" s="15">
        <v>0</v>
      </c>
      <c r="F170" s="16">
        <f t="shared" si="37"/>
        <v>0</v>
      </c>
    </row>
    <row r="171" spans="1:6" s="6" customFormat="1" x14ac:dyDescent="0.2">
      <c r="A171" s="12" t="s">
        <v>79</v>
      </c>
      <c r="B171" s="1" t="s">
        <v>76</v>
      </c>
      <c r="C171" s="15">
        <v>0</v>
      </c>
      <c r="D171" s="15">
        <v>0</v>
      </c>
      <c r="E171" s="15">
        <v>0</v>
      </c>
      <c r="F171" s="16">
        <f t="shared" si="37"/>
        <v>0</v>
      </c>
    </row>
    <row r="172" spans="1:6" s="6" customFormat="1" x14ac:dyDescent="0.2">
      <c r="A172" s="12" t="s">
        <v>80</v>
      </c>
      <c r="B172" s="1" t="s">
        <v>76</v>
      </c>
      <c r="C172" s="15">
        <v>0</v>
      </c>
      <c r="D172" s="15">
        <v>0</v>
      </c>
      <c r="E172" s="15">
        <v>0</v>
      </c>
      <c r="F172" s="16">
        <f t="shared" si="37"/>
        <v>0</v>
      </c>
    </row>
    <row r="173" spans="1:6" s="6" customFormat="1" ht="25.5" x14ac:dyDescent="0.2">
      <c r="A173" s="12" t="s">
        <v>81</v>
      </c>
      <c r="B173" s="1" t="s">
        <v>76</v>
      </c>
      <c r="C173" s="15">
        <v>0</v>
      </c>
      <c r="D173" s="15">
        <v>0</v>
      </c>
      <c r="E173" s="15">
        <v>0</v>
      </c>
      <c r="F173" s="16">
        <f t="shared" si="37"/>
        <v>0</v>
      </c>
    </row>
    <row r="174" spans="1:6" s="6" customFormat="1" x14ac:dyDescent="0.2">
      <c r="A174" s="26" t="s">
        <v>82</v>
      </c>
      <c r="B174" s="27"/>
      <c r="C174" s="28">
        <f t="shared" ref="C174:F174" si="38">SUM(C168:C173)</f>
        <v>0</v>
      </c>
      <c r="D174" s="28">
        <f t="shared" si="38"/>
        <v>0</v>
      </c>
      <c r="E174" s="28">
        <f t="shared" si="38"/>
        <v>0</v>
      </c>
      <c r="F174" s="29">
        <f t="shared" si="38"/>
        <v>0</v>
      </c>
    </row>
    <row r="175" spans="1:6" s="6" customFormat="1" ht="2.1" customHeight="1" x14ac:dyDescent="0.2">
      <c r="A175" s="10"/>
      <c r="B175" s="1"/>
      <c r="C175" s="19"/>
      <c r="D175" s="19"/>
      <c r="E175" s="19"/>
      <c r="F175" s="16"/>
    </row>
    <row r="176" spans="1:6" s="6" customFormat="1" x14ac:dyDescent="0.2">
      <c r="A176" s="26" t="s">
        <v>83</v>
      </c>
      <c r="B176" s="27"/>
      <c r="C176" s="28">
        <f t="shared" ref="C176:F176" si="39">C165+C174</f>
        <v>11800539.189999999</v>
      </c>
      <c r="D176" s="28">
        <f t="shared" si="39"/>
        <v>157236.66</v>
      </c>
      <c r="E176" s="28">
        <f t="shared" si="39"/>
        <v>0</v>
      </c>
      <c r="F176" s="29">
        <f t="shared" si="39"/>
        <v>11957775.85</v>
      </c>
    </row>
    <row r="177" spans="1:6" s="6" customFormat="1" ht="2.1" customHeight="1" x14ac:dyDescent="0.2">
      <c r="A177" s="10"/>
      <c r="B177" s="1"/>
      <c r="C177" s="19"/>
      <c r="D177" s="19"/>
      <c r="E177" s="19"/>
      <c r="F177" s="16"/>
    </row>
    <row r="178" spans="1:6" s="6" customFormat="1" x14ac:dyDescent="0.2">
      <c r="A178" s="10" t="s">
        <v>84</v>
      </c>
      <c r="B178" s="1"/>
      <c r="C178" s="19"/>
      <c r="D178" s="19"/>
      <c r="E178" s="19"/>
      <c r="F178" s="16"/>
    </row>
    <row r="179" spans="1:6" s="6" customFormat="1" x14ac:dyDescent="0.2">
      <c r="A179" s="12" t="s">
        <v>85</v>
      </c>
      <c r="B179" s="1" t="s">
        <v>86</v>
      </c>
      <c r="C179" s="15">
        <v>0</v>
      </c>
      <c r="D179" s="15">
        <v>0</v>
      </c>
      <c r="E179" s="15">
        <v>0</v>
      </c>
      <c r="F179" s="16">
        <f t="shared" ref="F179:F194" si="40">SUM(C179:E179)</f>
        <v>0</v>
      </c>
    </row>
    <row r="180" spans="1:6" s="6" customFormat="1" x14ac:dyDescent="0.2">
      <c r="A180" s="12" t="s">
        <v>87</v>
      </c>
      <c r="B180" s="1" t="s">
        <v>88</v>
      </c>
      <c r="C180" s="15">
        <v>0</v>
      </c>
      <c r="D180" s="15">
        <v>0</v>
      </c>
      <c r="E180" s="15">
        <v>0</v>
      </c>
      <c r="F180" s="16">
        <f t="shared" si="40"/>
        <v>0</v>
      </c>
    </row>
    <row r="181" spans="1:6" s="6" customFormat="1" x14ac:dyDescent="0.2">
      <c r="A181" s="12" t="s">
        <v>89</v>
      </c>
      <c r="B181" s="1" t="s">
        <v>90</v>
      </c>
      <c r="C181" s="15">
        <v>0</v>
      </c>
      <c r="D181" s="15">
        <v>0</v>
      </c>
      <c r="E181" s="15">
        <v>0</v>
      </c>
      <c r="F181" s="16">
        <f t="shared" si="40"/>
        <v>0</v>
      </c>
    </row>
    <row r="182" spans="1:6" s="6" customFormat="1" x14ac:dyDescent="0.2">
      <c r="A182" s="12" t="s">
        <v>91</v>
      </c>
      <c r="B182" s="1" t="s">
        <v>92</v>
      </c>
      <c r="C182" s="15">
        <v>0</v>
      </c>
      <c r="D182" s="15">
        <v>0</v>
      </c>
      <c r="E182" s="15">
        <v>0</v>
      </c>
      <c r="F182" s="16">
        <f t="shared" si="40"/>
        <v>0</v>
      </c>
    </row>
    <row r="183" spans="1:6" s="6" customFormat="1" ht="25.5" x14ac:dyDescent="0.2">
      <c r="A183" s="12" t="s">
        <v>93</v>
      </c>
      <c r="B183" s="1" t="s">
        <v>94</v>
      </c>
      <c r="C183" s="15">
        <v>0</v>
      </c>
      <c r="D183" s="15">
        <v>0</v>
      </c>
      <c r="E183" s="15">
        <v>0</v>
      </c>
      <c r="F183" s="16">
        <f t="shared" si="40"/>
        <v>0</v>
      </c>
    </row>
    <row r="184" spans="1:6" s="6" customFormat="1" x14ac:dyDescent="0.2">
      <c r="A184" s="12" t="s">
        <v>95</v>
      </c>
      <c r="B184" s="1" t="s">
        <v>96</v>
      </c>
      <c r="C184" s="15">
        <v>0</v>
      </c>
      <c r="D184" s="15">
        <v>0</v>
      </c>
      <c r="E184" s="15">
        <v>0</v>
      </c>
      <c r="F184" s="16">
        <f t="shared" si="40"/>
        <v>0</v>
      </c>
    </row>
    <row r="185" spans="1:6" s="6" customFormat="1" ht="25.5" x14ac:dyDescent="0.2">
      <c r="A185" s="12" t="s">
        <v>97</v>
      </c>
      <c r="B185" s="1" t="s">
        <v>98</v>
      </c>
      <c r="C185" s="15">
        <v>0</v>
      </c>
      <c r="D185" s="15">
        <v>0</v>
      </c>
      <c r="E185" s="15">
        <v>0</v>
      </c>
      <c r="F185" s="16">
        <f t="shared" si="40"/>
        <v>0</v>
      </c>
    </row>
    <row r="186" spans="1:6" s="6" customFormat="1" x14ac:dyDescent="0.2">
      <c r="A186" s="12" t="s">
        <v>99</v>
      </c>
      <c r="B186" s="1" t="s">
        <v>100</v>
      </c>
      <c r="C186" s="15">
        <v>0</v>
      </c>
      <c r="D186" s="15">
        <v>0</v>
      </c>
      <c r="E186" s="15">
        <v>0</v>
      </c>
      <c r="F186" s="16">
        <f t="shared" si="40"/>
        <v>0</v>
      </c>
    </row>
    <row r="187" spans="1:6" s="6" customFormat="1" x14ac:dyDescent="0.2">
      <c r="A187" s="12" t="s">
        <v>101</v>
      </c>
      <c r="B187" s="1" t="s">
        <v>102</v>
      </c>
      <c r="C187" s="15">
        <v>0</v>
      </c>
      <c r="D187" s="15">
        <v>0</v>
      </c>
      <c r="E187" s="15">
        <v>0</v>
      </c>
      <c r="F187" s="16">
        <f t="shared" si="40"/>
        <v>0</v>
      </c>
    </row>
    <row r="188" spans="1:6" s="6" customFormat="1" x14ac:dyDescent="0.2">
      <c r="A188" s="12" t="s">
        <v>103</v>
      </c>
      <c r="B188" s="1" t="s">
        <v>104</v>
      </c>
      <c r="C188" s="15">
        <v>0</v>
      </c>
      <c r="D188" s="15">
        <v>0</v>
      </c>
      <c r="E188" s="15">
        <v>0</v>
      </c>
      <c r="F188" s="16">
        <f t="shared" si="40"/>
        <v>0</v>
      </c>
    </row>
    <row r="189" spans="1:6" s="6" customFormat="1" x14ac:dyDescent="0.2">
      <c r="A189" s="12" t="s">
        <v>105</v>
      </c>
      <c r="B189" s="1" t="s">
        <v>104</v>
      </c>
      <c r="C189" s="15">
        <v>0</v>
      </c>
      <c r="D189" s="15">
        <v>0</v>
      </c>
      <c r="E189" s="15">
        <v>0</v>
      </c>
      <c r="F189" s="16">
        <f t="shared" si="40"/>
        <v>0</v>
      </c>
    </row>
    <row r="190" spans="1:6" s="6" customFormat="1" x14ac:dyDescent="0.2">
      <c r="A190" s="12" t="s">
        <v>106</v>
      </c>
      <c r="B190" s="1" t="s">
        <v>107</v>
      </c>
      <c r="C190" s="15">
        <v>0</v>
      </c>
      <c r="D190" s="15">
        <v>0</v>
      </c>
      <c r="E190" s="15">
        <v>0</v>
      </c>
      <c r="F190" s="16">
        <f t="shared" si="40"/>
        <v>0</v>
      </c>
    </row>
    <row r="191" spans="1:6" s="6" customFormat="1" x14ac:dyDescent="0.2">
      <c r="A191" s="12" t="s">
        <v>108</v>
      </c>
      <c r="B191" s="1" t="s">
        <v>109</v>
      </c>
      <c r="C191" s="15">
        <v>0</v>
      </c>
      <c r="D191" s="15">
        <v>0</v>
      </c>
      <c r="E191" s="15">
        <v>0</v>
      </c>
      <c r="F191" s="16">
        <f t="shared" si="40"/>
        <v>0</v>
      </c>
    </row>
    <row r="192" spans="1:6" s="6" customFormat="1" x14ac:dyDescent="0.2">
      <c r="A192" s="12" t="s">
        <v>110</v>
      </c>
      <c r="B192" s="1" t="s">
        <v>111</v>
      </c>
      <c r="C192" s="15">
        <v>0</v>
      </c>
      <c r="D192" s="15">
        <v>0</v>
      </c>
      <c r="E192" s="15">
        <v>0</v>
      </c>
      <c r="F192" s="16">
        <f t="shared" si="40"/>
        <v>0</v>
      </c>
    </row>
    <row r="193" spans="1:6" s="6" customFormat="1" x14ac:dyDescent="0.2">
      <c r="A193" s="12" t="s">
        <v>112</v>
      </c>
      <c r="B193" s="1" t="s">
        <v>113</v>
      </c>
      <c r="C193" s="15">
        <v>0</v>
      </c>
      <c r="D193" s="15">
        <v>0</v>
      </c>
      <c r="E193" s="15">
        <v>0</v>
      </c>
      <c r="F193" s="16">
        <f t="shared" si="40"/>
        <v>0</v>
      </c>
    </row>
    <row r="194" spans="1:6" s="6" customFormat="1" x14ac:dyDescent="0.2">
      <c r="A194" s="12" t="s">
        <v>114</v>
      </c>
      <c r="B194" s="1" t="s">
        <v>115</v>
      </c>
      <c r="C194" s="15">
        <v>0</v>
      </c>
      <c r="D194" s="15">
        <v>0</v>
      </c>
      <c r="E194" s="15">
        <v>0</v>
      </c>
      <c r="F194" s="16">
        <f t="shared" si="40"/>
        <v>0</v>
      </c>
    </row>
    <row r="195" spans="1:6" s="6" customFormat="1" x14ac:dyDescent="0.2">
      <c r="A195" s="26" t="s">
        <v>116</v>
      </c>
      <c r="B195" s="27"/>
      <c r="C195" s="28">
        <f t="shared" ref="C195:F195" si="41">SUM(C179:C194)</f>
        <v>0</v>
      </c>
      <c r="D195" s="28">
        <f t="shared" si="41"/>
        <v>0</v>
      </c>
      <c r="E195" s="28">
        <f t="shared" si="41"/>
        <v>0</v>
      </c>
      <c r="F195" s="29">
        <f t="shared" si="41"/>
        <v>0</v>
      </c>
    </row>
    <row r="196" spans="1:6" s="6" customFormat="1" ht="2.1" customHeight="1" x14ac:dyDescent="0.2">
      <c r="A196" s="10"/>
      <c r="B196" s="1"/>
      <c r="C196" s="19"/>
      <c r="D196" s="19"/>
      <c r="E196" s="19"/>
      <c r="F196" s="16"/>
    </row>
    <row r="197" spans="1:6" s="6" customFormat="1" ht="51" x14ac:dyDescent="0.2">
      <c r="A197" s="26" t="s">
        <v>117</v>
      </c>
      <c r="B197" s="27"/>
      <c r="C197" s="28">
        <f t="shared" ref="C197:F197" si="42">C18-C176-C195</f>
        <v>5196671.1199999992</v>
      </c>
      <c r="D197" s="28">
        <f t="shared" si="42"/>
        <v>26673.339999999997</v>
      </c>
      <c r="E197" s="28">
        <f t="shared" si="42"/>
        <v>0</v>
      </c>
      <c r="F197" s="29">
        <f t="shared" si="42"/>
        <v>5223344.459999999</v>
      </c>
    </row>
    <row r="198" spans="1:6" ht="2.1" customHeight="1" x14ac:dyDescent="0.2"/>
    <row r="199" spans="1:6" ht="25.5" x14ac:dyDescent="0.2">
      <c r="A199" s="9" t="s">
        <v>118</v>
      </c>
      <c r="C199" s="7" t="str">
        <f t="shared" ref="C199:F199" si="43">IF(C3&gt;C195,"Yes","No")</f>
        <v>Yes</v>
      </c>
      <c r="D199" s="7" t="str">
        <f t="shared" si="43"/>
        <v>Yes</v>
      </c>
      <c r="E199" s="7" t="str">
        <f t="shared" si="43"/>
        <v>No</v>
      </c>
      <c r="F199" s="7" t="str">
        <f t="shared" si="43"/>
        <v>Yes</v>
      </c>
    </row>
  </sheetData>
  <sheetProtection formatCells="0" formatColumns="0" formatRows="0"/>
  <conditionalFormatting sqref="C199:F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portrait" r:id="rId1"/>
  <headerFooter alignWithMargins="0">
    <oddFooter>&amp;LCDE, School Finance Division&amp;C&amp;P&amp;R&amp;D</oddFooter>
  </headerFooter>
  <rowBreaks count="3" manualBreakCount="3">
    <brk id="38" max="1048575" man="1"/>
    <brk id="146" max="1048575" man="1"/>
    <brk id="177" max="104857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9b65f8-fa39-482e-b872-311272f62e71">
      <Terms xmlns="http://schemas.microsoft.com/office/infopath/2007/PartnerControls"/>
    </lcf76f155ced4ddcb4097134ff3c332f>
    <TaxCatchAll xmlns="7db3ae5f-f9f8-46d2-8d9d-d56fae3809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D5C9C1F52B142831C74D459662320" ma:contentTypeVersion="13" ma:contentTypeDescription="Create a new document." ma:contentTypeScope="" ma:versionID="288846b3babacc25fc64716edc902e20">
  <xsd:schema xmlns:xsd="http://www.w3.org/2001/XMLSchema" xmlns:xs="http://www.w3.org/2001/XMLSchema" xmlns:p="http://schemas.microsoft.com/office/2006/metadata/properties" xmlns:ns2="979b65f8-fa39-482e-b872-311272f62e71" xmlns:ns3="7db3ae5f-f9f8-46d2-8d9d-d56fae380993" targetNamespace="http://schemas.microsoft.com/office/2006/metadata/properties" ma:root="true" ma:fieldsID="5c0ea91285b59eef2481860906f449ae" ns2:_="" ns3:_="">
    <xsd:import namespace="979b65f8-fa39-482e-b872-311272f62e71"/>
    <xsd:import namespace="7db3ae5f-f9f8-46d2-8d9d-d56fae380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b65f8-fa39-482e-b872-311272f62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3df547b-fbb5-4a75-ae95-80b26f6576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3ae5f-f9f8-46d2-8d9d-d56fae38099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5f27817-ecba-47a5-bfd1-848a2db60045}" ma:internalName="TaxCatchAll" ma:showField="CatchAllData" ma:web="7db3ae5f-f9f8-46d2-8d9d-d56fae380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3F2B3-A9CC-48E2-BDF5-AF3440E78DB7}">
  <ds:schemaRefs>
    <ds:schemaRef ds:uri="http://schemas.microsoft.com/office/2006/metadata/properties"/>
    <ds:schemaRef ds:uri="http://schemas.microsoft.com/office/infopath/2007/PartnerControls"/>
    <ds:schemaRef ds:uri="979b65f8-fa39-482e-b872-311272f62e71"/>
    <ds:schemaRef ds:uri="7db3ae5f-f9f8-46d2-8d9d-d56fae380993"/>
  </ds:schemaRefs>
</ds:datastoreItem>
</file>

<file path=customXml/itemProps2.xml><?xml version="1.0" encoding="utf-8"?>
<ds:datastoreItem xmlns:ds="http://schemas.openxmlformats.org/officeDocument/2006/customXml" ds:itemID="{78D7AAC5-6703-451A-92F1-91078377C1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364D6D-31F9-47F9-9382-DC010B82EC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b65f8-fa39-482e-b872-311272f62e71"/>
    <ds:schemaRef ds:uri="7db3ae5f-f9f8-46d2-8d9d-d56fae380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Kim Griego</cp:lastModifiedBy>
  <cp:lastPrinted>2025-01-31T20:11:56Z</cp:lastPrinted>
  <dcterms:created xsi:type="dcterms:W3CDTF">2013-05-02T21:12:35Z</dcterms:created>
  <dcterms:modified xsi:type="dcterms:W3CDTF">2025-01-31T20:13:07Z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0x010100A46D5C9C1F52B142831C74D459662320</vt:lpwstr>
  </property>
</Properties>
</file>